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Комплект № 3 " sheetId="1" r:id="rId1"/>
    <sheet name="прогноз № 6" sheetId="2" r:id="rId2"/>
    <sheet name="иностранцы № 7 " sheetId="3" r:id="rId3"/>
    <sheet name="ученики № 12 " sheetId="4" r:id="rId4"/>
    <sheet name="классы № 13" sheetId="5" r:id="rId5"/>
  </sheets>
  <definedNames>
    <definedName name="_xlnm.Print_Area" localSheetId="0">'Комплект № 3 '!$A$1:$AP$42</definedName>
  </definedNames>
  <calcPr fullCalcOnLoad="1"/>
</workbook>
</file>

<file path=xl/sharedStrings.xml><?xml version="1.0" encoding="utf-8"?>
<sst xmlns="http://schemas.openxmlformats.org/spreadsheetml/2006/main" count="349" uniqueCount="172">
  <si>
    <t xml:space="preserve">  </t>
  </si>
  <si>
    <t>Название школы</t>
  </si>
  <si>
    <t>1 кл.</t>
  </si>
  <si>
    <t>2 кл.</t>
  </si>
  <si>
    <t>3 кл.</t>
  </si>
  <si>
    <t>5 кл.</t>
  </si>
  <si>
    <t>4 кл.</t>
  </si>
  <si>
    <t>6 кл.</t>
  </si>
  <si>
    <t>7 кл.</t>
  </si>
  <si>
    <t>8 кл.</t>
  </si>
  <si>
    <t>уч-ся</t>
  </si>
  <si>
    <t>9 кл.</t>
  </si>
  <si>
    <t>10 кл.</t>
  </si>
  <si>
    <t>11 кл.</t>
  </si>
  <si>
    <t>ИТОГО                                  10-11 кл.</t>
  </si>
  <si>
    <t>ИТОГО                                   5-9 кл.</t>
  </si>
  <si>
    <t>кл.</t>
  </si>
  <si>
    <t>Средние школы</t>
  </si>
  <si>
    <t>Основные школы</t>
  </si>
  <si>
    <t>Начальные школы</t>
  </si>
  <si>
    <t>ВСЕГО</t>
  </si>
  <si>
    <t>ИТОГО  СШ</t>
  </si>
  <si>
    <t>ИТОГО   НШ</t>
  </si>
  <si>
    <t>ИТОГО   ОШ</t>
  </si>
  <si>
    <t>в том числе</t>
  </si>
  <si>
    <t xml:space="preserve">Исполнитель  </t>
  </si>
  <si>
    <t>телефон</t>
  </si>
  <si>
    <t xml:space="preserve"> ВНИМАНИЕ!</t>
  </si>
  <si>
    <t>* В случае если школа имеет филиал к-во учащихся и классов-комплектов в филиале включить  в показатели школы которая является базовой и отдельно выделить филиал</t>
  </si>
  <si>
    <t>из них:</t>
  </si>
  <si>
    <t>в т.ч. их гражданская принадлежность</t>
  </si>
  <si>
    <t>ед.изм</t>
  </si>
  <si>
    <t>всего</t>
  </si>
  <si>
    <t>в т.ч. село</t>
  </si>
  <si>
    <t>ед.</t>
  </si>
  <si>
    <t>в том числе:</t>
  </si>
  <si>
    <t>начальных</t>
  </si>
  <si>
    <t>основных</t>
  </si>
  <si>
    <t>Приложение № 7</t>
  </si>
  <si>
    <t xml:space="preserve">№ </t>
  </si>
  <si>
    <t xml:space="preserve"> в  начальных </t>
  </si>
  <si>
    <t xml:space="preserve">в  основных  </t>
  </si>
  <si>
    <t>в средних</t>
  </si>
  <si>
    <t>средних</t>
  </si>
  <si>
    <t>в одну смену</t>
  </si>
  <si>
    <t>в две смены</t>
  </si>
  <si>
    <t>Кол-во педработников</t>
  </si>
  <si>
    <t>в том числе учителей</t>
  </si>
  <si>
    <t>в 1 классах, организованных в дошкольных учреждениях</t>
  </si>
  <si>
    <t>в подготовительных классах</t>
  </si>
  <si>
    <t>чел.</t>
  </si>
  <si>
    <t>кл. и к/к</t>
  </si>
  <si>
    <t>Наименование МО</t>
  </si>
  <si>
    <t>ФОРМАТ ТАБЛИЦЫ НЕ ИЗМЕНЯТЬ!!!</t>
  </si>
  <si>
    <t>прогноз</t>
  </si>
  <si>
    <t>кл, к/к</t>
  </si>
  <si>
    <t xml:space="preserve">гражданин*______________                       ( наименование страны)    </t>
  </si>
  <si>
    <t xml:space="preserve">гражданин*______________                                                   ( наименование страны)    </t>
  </si>
  <si>
    <t>количество учащихся</t>
  </si>
  <si>
    <t>ФОРМАТ ТАБЛИЦЫ НЕ ИЗМЕНЯТЬ !!!</t>
  </si>
  <si>
    <t>ИТОГО                                   1-4                  кл, к/к</t>
  </si>
  <si>
    <t>ВСЕГО        1-11                                                кл, к/к</t>
  </si>
  <si>
    <t xml:space="preserve">Кол-во работников (всего) </t>
  </si>
  <si>
    <t>в том числе внешних совместителей</t>
  </si>
  <si>
    <t>Кол-во прочего работающего персонала (АУП, УВП, МОП)</t>
  </si>
  <si>
    <t>Приложение № 12</t>
  </si>
  <si>
    <t>село</t>
  </si>
  <si>
    <t>исполнитель</t>
  </si>
  <si>
    <t>Приложение № 13</t>
  </si>
  <si>
    <t>Приложение № 3</t>
  </si>
  <si>
    <t>отклонения</t>
  </si>
  <si>
    <t>город</t>
  </si>
  <si>
    <t>1 класс</t>
  </si>
  <si>
    <t xml:space="preserve">Всего </t>
  </si>
  <si>
    <t>ФОРМАТ ТАБЛИЦЫ НЕ ИЗМЕНЯТЬ</t>
  </si>
  <si>
    <t>Данные заполнять в соответствии со статотчетом по форме № ОО-1</t>
  </si>
  <si>
    <t>Средняя заработная плата педработников (январь-август)</t>
  </si>
  <si>
    <t>6 класс</t>
  </si>
  <si>
    <t xml:space="preserve">9 класс </t>
  </si>
  <si>
    <t xml:space="preserve">10 класс </t>
  </si>
  <si>
    <t xml:space="preserve">11 класс </t>
  </si>
  <si>
    <t xml:space="preserve">5 класс </t>
  </si>
  <si>
    <t xml:space="preserve">7 класс  </t>
  </si>
  <si>
    <t xml:space="preserve">8 класс  </t>
  </si>
  <si>
    <t>1 класс                (кл/комп.)</t>
  </si>
  <si>
    <t>2 класс  (кл/комп.)</t>
  </si>
  <si>
    <t>3 класс (кл/комп)</t>
  </si>
  <si>
    <t>4 класс (кл/комп)</t>
  </si>
  <si>
    <t xml:space="preserve">Комплектование классов и классов/комплектов на 2019/2020 учебный год </t>
  </si>
  <si>
    <t xml:space="preserve">Информация о развитии образовательных организаций до 2024 года 
</t>
  </si>
  <si>
    <t>2019/2020 учебный год</t>
  </si>
  <si>
    <t>2018/2019 учебный год</t>
  </si>
  <si>
    <t>Информация о распределении обучающихся по классам на начало 2019/2020 учебного года</t>
  </si>
  <si>
    <t>Информация о количестве классов (кл/комплектов) в общеобразовательных учреждениях на начало 2019/2020 учебного года</t>
  </si>
  <si>
    <t>2 класс</t>
  </si>
  <si>
    <t>3 класс</t>
  </si>
  <si>
    <t>4 класс</t>
  </si>
  <si>
    <t>5 класс</t>
  </si>
  <si>
    <t>7 класс</t>
  </si>
  <si>
    <t>8 класс</t>
  </si>
  <si>
    <t>9 класс</t>
  </si>
  <si>
    <t>10 класс</t>
  </si>
  <si>
    <t>11 класс</t>
  </si>
  <si>
    <t>Информация о численности иностранных обучающихся  в общеобразовательных организациях на начало 2019/2020 учебного года</t>
  </si>
  <si>
    <t>Всего иностранных обучающихся на 01.09.2019</t>
  </si>
  <si>
    <r>
      <t xml:space="preserve">Численность обучающихся, всего                                           </t>
    </r>
    <r>
      <rPr>
        <b/>
        <sz val="10"/>
        <rFont val="Times New Roman"/>
        <family val="1"/>
      </rPr>
      <t>(без классов ОВЗ и вечерних ОО)</t>
    </r>
  </si>
  <si>
    <t>Приложение № 6</t>
  </si>
  <si>
    <r>
      <t>Количество школ (без филиалов)</t>
    </r>
    <r>
      <rPr>
        <sz val="11"/>
        <rFont val="Times New Roman"/>
        <family val="1"/>
      </rPr>
      <t xml:space="preserve"> - ВСЕГО                              </t>
    </r>
  </si>
  <si>
    <r>
      <t xml:space="preserve">Количество филиалов - </t>
    </r>
    <r>
      <rPr>
        <sz val="11"/>
        <rFont val="Times New Roman"/>
        <family val="1"/>
      </rPr>
      <t>ВСЕГО</t>
    </r>
  </si>
  <si>
    <r>
      <t>Количество учащихся</t>
    </r>
    <r>
      <rPr>
        <sz val="11"/>
        <rFont val="Times New Roman"/>
        <family val="1"/>
      </rPr>
      <t xml:space="preserve"> - ВСЕГО                                                   </t>
    </r>
  </si>
  <si>
    <r>
      <t>в 1-4</t>
    </r>
    <r>
      <rPr>
        <sz val="11"/>
        <rFont val="Times New Roman"/>
        <family val="1"/>
      </rPr>
      <t xml:space="preserve"> классах</t>
    </r>
  </si>
  <si>
    <r>
      <t xml:space="preserve">в 5-9 </t>
    </r>
    <r>
      <rPr>
        <sz val="11"/>
        <rFont val="Times New Roman"/>
        <family val="1"/>
      </rPr>
      <t>классах</t>
    </r>
  </si>
  <si>
    <r>
      <t>в 10-11</t>
    </r>
    <r>
      <rPr>
        <sz val="11"/>
        <rFont val="Times New Roman"/>
        <family val="1"/>
      </rPr>
      <t xml:space="preserve"> классах</t>
    </r>
  </si>
  <si>
    <r>
      <t xml:space="preserve">Численность учащихся </t>
    </r>
    <r>
      <rPr>
        <b/>
        <sz val="11"/>
        <rFont val="Times New Roman"/>
        <family val="1"/>
      </rPr>
      <t xml:space="preserve">в специальных (коррекционных) классах, </t>
    </r>
    <r>
      <rPr>
        <sz val="11"/>
        <rFont val="Times New Roman"/>
        <family val="1"/>
      </rPr>
      <t>организованных при дневных общеобразовательных школах</t>
    </r>
  </si>
  <si>
    <r>
      <rPr>
        <b/>
        <sz val="11"/>
        <rFont val="Times New Roman"/>
        <family val="1"/>
      </rPr>
      <t>Количество школ</t>
    </r>
    <r>
      <rPr>
        <sz val="11"/>
        <rFont val="Times New Roman"/>
        <family val="1"/>
      </rPr>
      <t>, ведущие занятия:</t>
    </r>
  </si>
  <si>
    <r>
      <t xml:space="preserve">Численность </t>
    </r>
    <r>
      <rPr>
        <b/>
        <sz val="11"/>
        <rFont val="Times New Roman"/>
        <family val="1"/>
      </rPr>
      <t>учащихся</t>
    </r>
    <r>
      <rPr>
        <sz val="11"/>
        <rFont val="Times New Roman"/>
        <family val="1"/>
      </rPr>
      <t xml:space="preserve">, занимающихся в </t>
    </r>
    <r>
      <rPr>
        <b/>
        <sz val="11"/>
        <rFont val="Times New Roman"/>
        <family val="1"/>
      </rPr>
      <t>первую смену</t>
    </r>
  </si>
  <si>
    <r>
      <t xml:space="preserve">Численность </t>
    </r>
    <r>
      <rPr>
        <b/>
        <sz val="11"/>
        <rFont val="Times New Roman"/>
        <family val="1"/>
      </rPr>
      <t>учащихся</t>
    </r>
    <r>
      <rPr>
        <sz val="11"/>
        <rFont val="Times New Roman"/>
        <family val="1"/>
      </rPr>
      <t>, занимающихся во</t>
    </r>
    <r>
      <rPr>
        <b/>
        <sz val="11"/>
        <rFont val="Times New Roman"/>
        <family val="1"/>
      </rPr>
      <t xml:space="preserve"> вторую смену</t>
    </r>
  </si>
  <si>
    <r>
      <t xml:space="preserve">Прием в </t>
    </r>
    <r>
      <rPr>
        <b/>
        <sz val="11"/>
        <rFont val="Times New Roman"/>
        <family val="1"/>
      </rPr>
      <t>1-е классы</t>
    </r>
    <r>
      <rPr>
        <sz val="11"/>
        <rFont val="Times New Roman"/>
        <family val="1"/>
      </rPr>
      <t xml:space="preserve"> </t>
    </r>
  </si>
  <si>
    <r>
      <t xml:space="preserve">Прием в </t>
    </r>
    <r>
      <rPr>
        <b/>
        <sz val="11"/>
        <rFont val="Times New Roman"/>
        <family val="1"/>
      </rPr>
      <t>10-е классы</t>
    </r>
  </si>
  <si>
    <r>
      <t xml:space="preserve">Выпуск из </t>
    </r>
    <r>
      <rPr>
        <b/>
        <sz val="11"/>
        <rFont val="Times New Roman"/>
        <family val="1"/>
      </rPr>
      <t>9-х классов</t>
    </r>
  </si>
  <si>
    <r>
      <t xml:space="preserve">Выпуск из </t>
    </r>
    <r>
      <rPr>
        <b/>
        <sz val="11"/>
        <rFont val="Times New Roman"/>
        <family val="1"/>
      </rPr>
      <t>11-х классов</t>
    </r>
  </si>
  <si>
    <r>
      <t xml:space="preserve">Количество </t>
    </r>
    <r>
      <rPr>
        <b/>
        <sz val="11"/>
        <rFont val="Times New Roman"/>
        <family val="1"/>
      </rPr>
      <t>негосударственных</t>
    </r>
    <r>
      <rPr>
        <sz val="11"/>
        <rFont val="Times New Roman"/>
        <family val="1"/>
      </rPr>
      <t xml:space="preserve"> образовательных учреждений</t>
    </r>
  </si>
  <si>
    <r>
      <t xml:space="preserve">Численность </t>
    </r>
    <r>
      <rPr>
        <b/>
        <sz val="11"/>
        <rFont val="Times New Roman"/>
        <family val="1"/>
      </rPr>
      <t xml:space="preserve">учащихся </t>
    </r>
    <r>
      <rPr>
        <sz val="11"/>
        <rFont val="Times New Roman"/>
        <family val="1"/>
      </rPr>
      <t>в негосударственных образовательных учреждениях</t>
    </r>
  </si>
  <si>
    <r>
      <t xml:space="preserve">Количество </t>
    </r>
    <r>
      <rPr>
        <b/>
        <sz val="11"/>
        <rFont val="Times New Roman"/>
        <family val="1"/>
      </rPr>
      <t>вечерних</t>
    </r>
    <r>
      <rPr>
        <sz val="11"/>
        <rFont val="Times New Roman"/>
        <family val="1"/>
      </rPr>
      <t xml:space="preserve"> (сменных) ОУ</t>
    </r>
  </si>
  <si>
    <r>
      <t>Численность</t>
    </r>
    <r>
      <rPr>
        <b/>
        <sz val="11"/>
        <rFont val="Times New Roman"/>
        <family val="1"/>
      </rPr>
      <t xml:space="preserve"> учащихся в вечерних </t>
    </r>
    <r>
      <rPr>
        <sz val="11"/>
        <rFont val="Times New Roman"/>
        <family val="1"/>
      </rPr>
      <t>(сменных) ОУ</t>
    </r>
  </si>
  <si>
    <r>
      <t>Количество</t>
    </r>
    <r>
      <rPr>
        <b/>
        <sz val="11"/>
        <rFont val="Times New Roman"/>
        <family val="1"/>
      </rPr>
      <t xml:space="preserve"> классов очно-заочного обучения, УКП</t>
    </r>
    <r>
      <rPr>
        <sz val="11"/>
        <rFont val="Times New Roman"/>
        <family val="1"/>
      </rPr>
      <t>, созданных при дневных общеобразовательных учреждениях</t>
    </r>
  </si>
  <si>
    <r>
      <t>Количество</t>
    </r>
    <r>
      <rPr>
        <b/>
        <sz val="11"/>
        <rFont val="Times New Roman"/>
        <family val="1"/>
      </rPr>
      <t xml:space="preserve"> учащихся</t>
    </r>
    <r>
      <rPr>
        <sz val="11"/>
        <rFont val="Times New Roman"/>
        <family val="1"/>
      </rPr>
      <t xml:space="preserve"> в классах очно-заочного обучения, УКП созданных при дневных общеобразовательных учреждениях</t>
    </r>
  </si>
  <si>
    <r>
      <t xml:space="preserve">Выпуск из </t>
    </r>
    <r>
      <rPr>
        <b/>
        <sz val="11"/>
        <rFont val="Times New Roman"/>
        <family val="1"/>
      </rPr>
      <t>вечерних</t>
    </r>
    <r>
      <rPr>
        <sz val="11"/>
        <rFont val="Times New Roman"/>
        <family val="1"/>
      </rPr>
      <t xml:space="preserve"> (сменных) ОУ</t>
    </r>
  </si>
  <si>
    <r>
      <t xml:space="preserve">Число </t>
    </r>
    <r>
      <rPr>
        <b/>
        <sz val="11"/>
        <rFont val="Times New Roman"/>
        <family val="1"/>
      </rPr>
      <t>учреждений дополнительного образования</t>
    </r>
  </si>
  <si>
    <r>
      <t xml:space="preserve">Численность </t>
    </r>
    <r>
      <rPr>
        <b/>
        <sz val="11"/>
        <rFont val="Times New Roman"/>
        <family val="1"/>
      </rPr>
      <t>детей</t>
    </r>
    <r>
      <rPr>
        <sz val="11"/>
        <rFont val="Times New Roman"/>
        <family val="1"/>
      </rPr>
      <t>, занимающихся в учреждениях</t>
    </r>
    <r>
      <rPr>
        <b/>
        <sz val="11"/>
        <rFont val="Times New Roman"/>
        <family val="1"/>
      </rPr>
      <t xml:space="preserve"> дополнительного образования</t>
    </r>
  </si>
  <si>
    <t>2019/2020 уч. год</t>
  </si>
  <si>
    <t>2018/2019 уч. год</t>
  </si>
  <si>
    <r>
      <t>Содержание одного ученика                                                  в школе (филиале) в год,</t>
    </r>
    <r>
      <rPr>
        <b/>
        <sz val="11"/>
        <rFont val="Times New Roman"/>
        <family val="1"/>
      </rPr>
      <t xml:space="preserve"> тыс. руб.</t>
    </r>
  </si>
  <si>
    <r>
      <t xml:space="preserve">Содержание одного ученика в год,                               </t>
    </r>
    <r>
      <rPr>
        <b/>
        <sz val="11"/>
        <rFont val="Times New Roman"/>
        <family val="1"/>
      </rPr>
      <t xml:space="preserve">тыс. руб. </t>
    </r>
  </si>
  <si>
    <r>
      <t xml:space="preserve">Содержание одного ученика                                                       </t>
    </r>
    <r>
      <rPr>
        <b/>
        <sz val="10"/>
        <rFont val="Times New Roman"/>
        <family val="1"/>
      </rPr>
      <t xml:space="preserve">в городских школах  </t>
    </r>
    <r>
      <rPr>
        <sz val="10"/>
        <rFont val="Times New Roman"/>
        <family val="1"/>
      </rPr>
      <t xml:space="preserve">в год, </t>
    </r>
    <r>
      <rPr>
        <b/>
        <sz val="10"/>
        <rFont val="Times New Roman"/>
        <family val="1"/>
      </rPr>
      <t>тыс.руб.</t>
    </r>
  </si>
  <si>
    <r>
      <t>Содержание одного ученика  в</t>
    </r>
    <r>
      <rPr>
        <b/>
        <sz val="10"/>
        <rFont val="Times New Roman"/>
        <family val="1"/>
      </rPr>
      <t xml:space="preserve"> сельских школах</t>
    </r>
    <r>
      <rPr>
        <sz val="10"/>
        <rFont val="Times New Roman"/>
        <family val="1"/>
      </rPr>
      <t xml:space="preserve"> в год,</t>
    </r>
    <r>
      <rPr>
        <b/>
        <sz val="10"/>
        <rFont val="Times New Roman"/>
        <family val="1"/>
      </rPr>
      <t xml:space="preserve">  тыс. руб.</t>
    </r>
  </si>
  <si>
    <r>
      <t xml:space="preserve">Численность обучающихся                     </t>
    </r>
    <r>
      <rPr>
        <b/>
        <sz val="10"/>
        <rFont val="Times New Roman"/>
        <family val="1"/>
      </rPr>
      <t>в вечерних ОО</t>
    </r>
  </si>
  <si>
    <t>Количество классов, кл./комп.  (без классов ОВЗ и вечерних ОО)</t>
  </si>
  <si>
    <t xml:space="preserve">      по  Абдулинскому ГО</t>
  </si>
  <si>
    <t>Гимназия №1</t>
  </si>
  <si>
    <t>Лицей г.Абдулино</t>
  </si>
  <si>
    <t>СОШ №1</t>
  </si>
  <si>
    <t>СОШ №3</t>
  </si>
  <si>
    <t>СОШ №38</t>
  </si>
  <si>
    <t>СОШ №87</t>
  </si>
  <si>
    <t>Артемьевская СОШ</t>
  </si>
  <si>
    <t>Николькинская СОШ</t>
  </si>
  <si>
    <t>Покровский лицей</t>
  </si>
  <si>
    <t>Чеганлинская СОШ</t>
  </si>
  <si>
    <t>Искринская ООШ</t>
  </si>
  <si>
    <t>Нижнекурмейская ООШ</t>
  </si>
  <si>
    <t>Новоякуповская ООШ</t>
  </si>
  <si>
    <t>Старошалтинская ООШ</t>
  </si>
  <si>
    <t>Степановская -2 ООШ</t>
  </si>
  <si>
    <t>_______________________- Таланова И.В.</t>
  </si>
  <si>
    <t>______________________-_Таланова И.В._</t>
  </si>
  <si>
    <t>И.о. начальника управления</t>
  </si>
  <si>
    <t>образования</t>
  </si>
  <si>
    <t>по Абдулинскому городскому округу</t>
  </si>
  <si>
    <t>Исполнитель: Таланова И.В.</t>
  </si>
  <si>
    <t>телефон: 89083220272</t>
  </si>
  <si>
    <t xml:space="preserve">гражданин Украины  </t>
  </si>
  <si>
    <t>гражданин Азербайджана</t>
  </si>
  <si>
    <t>Абдулинский городской округ</t>
  </si>
  <si>
    <t>И.о.начальника управления образования</t>
  </si>
  <si>
    <t>И.В.Таланова</t>
  </si>
  <si>
    <t>Исп.: Токмакова Л.Г.</t>
  </si>
  <si>
    <t>Тел.: (35355)2-58-20</t>
  </si>
  <si>
    <t>по Абдулинскому г.о.</t>
  </si>
  <si>
    <t>Хасанова О.А.</t>
  </si>
  <si>
    <t>8-35355-2-58-20</t>
  </si>
  <si>
    <r>
      <t xml:space="preserve">по </t>
    </r>
    <r>
      <rPr>
        <b/>
        <u val="single"/>
        <sz val="14"/>
        <rFont val="Times New Roman"/>
        <family val="1"/>
      </rPr>
      <t>Абдулинскому городскому округу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</si>
</sst>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59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color indexed="9"/>
      <name val="Times New Roman"/>
      <family val="1"/>
    </font>
    <font>
      <sz val="10"/>
      <name val="Times New Roman Cyr"/>
      <family val="0"/>
    </font>
    <font>
      <sz val="10"/>
      <name val="Arial Cyr"/>
      <family val="0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13" xfId="0" applyFont="1" applyBorder="1" applyAlignment="1">
      <alignment vertical="center" textRotation="90" wrapText="1"/>
    </xf>
    <xf numFmtId="0" fontId="12" fillId="0" borderId="13" xfId="0" applyFont="1" applyBorder="1" applyAlignment="1">
      <alignment horizontal="center" vertical="center" textRotation="90"/>
    </xf>
    <xf numFmtId="0" fontId="12" fillId="0" borderId="14" xfId="0" applyFont="1" applyBorder="1" applyAlignment="1">
      <alignment horizontal="center" vertical="center" textRotation="90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2" fillId="34" borderId="15" xfId="0" applyFont="1" applyFill="1" applyBorder="1" applyAlignment="1">
      <alignment vertical="center" textRotation="90" wrapText="1"/>
    </xf>
    <xf numFmtId="0" fontId="4" fillId="34" borderId="16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vertical="center" textRotation="90" wrapText="1"/>
    </xf>
    <xf numFmtId="0" fontId="12" fillId="2" borderId="25" xfId="0" applyFont="1" applyFill="1" applyBorder="1" applyAlignment="1">
      <alignment horizontal="center" vertical="center" textRotation="90"/>
    </xf>
    <xf numFmtId="0" fontId="12" fillId="2" borderId="24" xfId="0" applyFont="1" applyFill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34" borderId="2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4" fillId="0" borderId="43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45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4" fillId="2" borderId="33" xfId="0" applyFont="1" applyFill="1" applyBorder="1" applyAlignment="1">
      <alignment vertical="center" wrapText="1"/>
    </xf>
    <xf numFmtId="0" fontId="4" fillId="2" borderId="35" xfId="0" applyFont="1" applyFill="1" applyBorder="1" applyAlignment="1">
      <alignment vertical="center" wrapText="1"/>
    </xf>
    <xf numFmtId="0" fontId="8" fillId="0" borderId="46" xfId="0" applyFont="1" applyBorder="1" applyAlignment="1">
      <alignment vertical="center" wrapText="1"/>
    </xf>
    <xf numFmtId="0" fontId="8" fillId="0" borderId="47" xfId="0" applyFont="1" applyBorder="1" applyAlignment="1">
      <alignment vertical="center" wrapText="1"/>
    </xf>
    <xf numFmtId="0" fontId="4" fillId="34" borderId="33" xfId="0" applyFont="1" applyFill="1" applyBorder="1" applyAlignment="1">
      <alignment vertical="center" wrapText="1"/>
    </xf>
    <xf numFmtId="0" fontId="4" fillId="34" borderId="35" xfId="0" applyFont="1" applyFill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8" fillId="0" borderId="50" xfId="0" applyFont="1" applyBorder="1" applyAlignment="1">
      <alignment vertical="center" wrapText="1"/>
    </xf>
    <xf numFmtId="0" fontId="8" fillId="0" borderId="51" xfId="0" applyFont="1" applyBorder="1" applyAlignment="1">
      <alignment vertical="center" wrapText="1"/>
    </xf>
    <xf numFmtId="0" fontId="4" fillId="0" borderId="52" xfId="0" applyFont="1" applyBorder="1" applyAlignment="1">
      <alignment vertical="center" wrapText="1"/>
    </xf>
    <xf numFmtId="0" fontId="4" fillId="0" borderId="53" xfId="0" applyFont="1" applyBorder="1" applyAlignment="1">
      <alignment vertical="center" wrapText="1"/>
    </xf>
    <xf numFmtId="0" fontId="8" fillId="0" borderId="54" xfId="0" applyFont="1" applyBorder="1" applyAlignment="1">
      <alignment vertical="center" wrapText="1"/>
    </xf>
    <xf numFmtId="0" fontId="8" fillId="0" borderId="55" xfId="0" applyFont="1" applyBorder="1" applyAlignment="1">
      <alignment vertical="center" wrapText="1"/>
    </xf>
    <xf numFmtId="0" fontId="13" fillId="2" borderId="33" xfId="0" applyFont="1" applyFill="1" applyBorder="1" applyAlignment="1">
      <alignment vertical="center" wrapText="1"/>
    </xf>
    <xf numFmtId="0" fontId="13" fillId="2" borderId="35" xfId="0" applyFont="1" applyFill="1" applyBorder="1" applyAlignment="1">
      <alignment vertical="center" wrapText="1"/>
    </xf>
    <xf numFmtId="0" fontId="2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2" fillId="34" borderId="50" xfId="0" applyFont="1" applyFill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left" vertical="center" wrapText="1"/>
    </xf>
    <xf numFmtId="0" fontId="5" fillId="34" borderId="50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 wrapText="1"/>
    </xf>
    <xf numFmtId="0" fontId="11" fillId="34" borderId="51" xfId="0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34" borderId="41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4" fillId="34" borderId="60" xfId="0" applyFont="1" applyFill="1" applyBorder="1" applyAlignment="1">
      <alignment horizontal="center" vertical="center" wrapText="1"/>
    </xf>
    <xf numFmtId="0" fontId="4" fillId="34" borderId="61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1" fontId="8" fillId="0" borderId="11" xfId="58" applyNumberFormat="1" applyFont="1" applyBorder="1" applyAlignment="1">
      <alignment horizontal="center" vertical="center" wrapText="1"/>
      <protection/>
    </xf>
    <xf numFmtId="1" fontId="8" fillId="0" borderId="11" xfId="59" applyNumberFormat="1" applyFont="1" applyBorder="1" applyAlignment="1">
      <alignment horizontal="center" vertical="center" wrapText="1"/>
      <protection/>
    </xf>
    <xf numFmtId="1" fontId="8" fillId="0" borderId="12" xfId="60" applyNumberFormat="1" applyFont="1" applyBorder="1" applyAlignment="1">
      <alignment horizontal="center" vertical="center" wrapText="1"/>
      <protection/>
    </xf>
    <xf numFmtId="1" fontId="4" fillId="34" borderId="31" xfId="60" applyNumberFormat="1" applyFont="1" applyFill="1" applyBorder="1" applyAlignment="1">
      <alignment horizontal="center" vertical="center" wrapText="1"/>
      <protection/>
    </xf>
    <xf numFmtId="1" fontId="4" fillId="34" borderId="32" xfId="0" applyNumberFormat="1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1" fontId="4" fillId="34" borderId="2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8" fillId="0" borderId="3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8" fillId="35" borderId="34" xfId="0" applyFont="1" applyFill="1" applyBorder="1" applyAlignment="1">
      <alignment horizontal="center" vertical="center" wrapText="1"/>
    </xf>
    <xf numFmtId="0" fontId="8" fillId="35" borderId="46" xfId="0" applyFont="1" applyFill="1" applyBorder="1" applyAlignment="1">
      <alignment horizontal="center" vertical="center" wrapText="1"/>
    </xf>
    <xf numFmtId="0" fontId="4" fillId="35" borderId="48" xfId="0" applyFont="1" applyFill="1" applyBorder="1" applyAlignment="1">
      <alignment horizontal="center" vertical="center" wrapText="1"/>
    </xf>
    <xf numFmtId="0" fontId="4" fillId="35" borderId="49" xfId="0" applyFont="1" applyFill="1" applyBorder="1" applyAlignment="1">
      <alignment horizontal="center" vertical="center" wrapText="1"/>
    </xf>
    <xf numFmtId="0" fontId="8" fillId="35" borderId="50" xfId="0" applyFont="1" applyFill="1" applyBorder="1" applyAlignment="1">
      <alignment horizontal="center" vertical="center" wrapText="1"/>
    </xf>
    <xf numFmtId="0" fontId="8" fillId="35" borderId="51" xfId="0" applyFont="1" applyFill="1" applyBorder="1" applyAlignment="1">
      <alignment horizontal="center" vertical="center" wrapText="1"/>
    </xf>
    <xf numFmtId="0" fontId="8" fillId="35" borderId="34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29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5" fillId="0" borderId="36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8" fillId="0" borderId="40" xfId="0" applyFont="1" applyBorder="1" applyAlignment="1">
      <alignment vertical="center" wrapText="1"/>
    </xf>
    <xf numFmtId="0" fontId="8" fillId="0" borderId="41" xfId="0" applyFont="1" applyBorder="1" applyAlignment="1">
      <alignment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center" wrapText="1"/>
    </xf>
    <xf numFmtId="0" fontId="5" fillId="0" borderId="50" xfId="0" applyFont="1" applyBorder="1" applyAlignment="1">
      <alignment horizontal="left" vertical="top" wrapText="1"/>
    </xf>
    <xf numFmtId="0" fontId="11" fillId="0" borderId="51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58" xfId="0" applyFont="1" applyBorder="1" applyAlignment="1">
      <alignment horizontal="left" vertical="top" wrapText="1"/>
    </xf>
    <xf numFmtId="0" fontId="11" fillId="0" borderId="59" xfId="0" applyFont="1" applyBorder="1" applyAlignment="1">
      <alignment horizontal="center" vertical="top" wrapText="1"/>
    </xf>
    <xf numFmtId="0" fontId="8" fillId="0" borderId="60" xfId="0" applyFont="1" applyBorder="1" applyAlignment="1">
      <alignment horizontal="center" vertical="top" wrapText="1"/>
    </xf>
    <xf numFmtId="0" fontId="8" fillId="0" borderId="6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left" vertical="top" wrapText="1"/>
    </xf>
    <xf numFmtId="0" fontId="11" fillId="0" borderId="41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5" fillId="0" borderId="65" xfId="0" applyFont="1" applyBorder="1" applyAlignment="1">
      <alignment horizontal="left" vertical="top" wrapText="1"/>
    </xf>
    <xf numFmtId="0" fontId="11" fillId="0" borderId="66" xfId="0" applyFont="1" applyBorder="1" applyAlignment="1">
      <alignment horizontal="center" vertical="top" wrapText="1"/>
    </xf>
    <xf numFmtId="0" fontId="8" fillId="0" borderId="67" xfId="0" applyFont="1" applyBorder="1" applyAlignment="1">
      <alignment horizontal="center" vertical="top" wrapText="1"/>
    </xf>
    <xf numFmtId="0" fontId="8" fillId="0" borderId="68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left" vertical="top" wrapText="1"/>
    </xf>
    <xf numFmtId="0" fontId="11" fillId="0" borderId="45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5" fillId="0" borderId="54" xfId="0" applyFont="1" applyBorder="1" applyAlignment="1">
      <alignment horizontal="left" vertical="top" wrapText="1"/>
    </xf>
    <xf numFmtId="0" fontId="11" fillId="0" borderId="5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5" fillId="0" borderId="69" xfId="0" applyFont="1" applyBorder="1" applyAlignment="1">
      <alignment horizontal="left" vertical="top" wrapText="1"/>
    </xf>
    <xf numFmtId="0" fontId="11" fillId="0" borderId="70" xfId="0" applyFont="1" applyBorder="1" applyAlignment="1">
      <alignment horizontal="center" vertical="top" wrapText="1"/>
    </xf>
    <xf numFmtId="0" fontId="8" fillId="0" borderId="56" xfId="0" applyFont="1" applyBorder="1" applyAlignment="1">
      <alignment horizontal="center" vertical="top" wrapText="1"/>
    </xf>
    <xf numFmtId="0" fontId="8" fillId="0" borderId="57" xfId="0" applyFont="1" applyBorder="1" applyAlignment="1">
      <alignment horizontal="center" vertical="top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1" xfId="58" applyNumberFormat="1" applyFont="1" applyBorder="1" applyAlignment="1">
      <alignment horizontal="center" vertical="center" wrapText="1"/>
      <protection/>
    </xf>
    <xf numFmtId="1" fontId="3" fillId="0" borderId="11" xfId="59" applyNumberFormat="1" applyFont="1" applyBorder="1" applyAlignment="1">
      <alignment horizontal="center" vertical="center" wrapText="1"/>
      <protection/>
    </xf>
    <xf numFmtId="1" fontId="3" fillId="0" borderId="12" xfId="60" applyNumberFormat="1" applyFont="1" applyBorder="1" applyAlignment="1">
      <alignment horizontal="center" vertical="center" wrapText="1"/>
      <protection/>
    </xf>
    <xf numFmtId="1" fontId="3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71" xfId="0" applyFont="1" applyBorder="1" applyAlignment="1">
      <alignment horizontal="center" vertical="center" textRotation="90" wrapText="1"/>
    </xf>
    <xf numFmtId="0" fontId="5" fillId="0" borderId="70" xfId="0" applyFont="1" applyBorder="1" applyAlignment="1">
      <alignment horizontal="center" vertical="center" textRotation="90" wrapText="1"/>
    </xf>
    <xf numFmtId="0" fontId="11" fillId="0" borderId="47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11" fillId="0" borderId="4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34" borderId="49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8" fillId="0" borderId="66" xfId="0" applyFont="1" applyBorder="1" applyAlignment="1">
      <alignment/>
    </xf>
    <xf numFmtId="0" fontId="8" fillId="0" borderId="70" xfId="0" applyFont="1" applyBorder="1" applyAlignment="1">
      <alignment/>
    </xf>
    <xf numFmtId="0" fontId="4" fillId="0" borderId="66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5" fillId="0" borderId="72" xfId="0" applyFont="1" applyBorder="1" applyAlignment="1">
      <alignment horizontal="center" vertical="center" textRotation="90" wrapText="1"/>
    </xf>
    <xf numFmtId="0" fontId="5" fillId="0" borderId="69" xfId="0" applyFont="1" applyBorder="1" applyAlignment="1">
      <alignment horizontal="center" vertical="center" textRotation="90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4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57" fillId="0" borderId="7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34" borderId="72" xfId="0" applyFont="1" applyFill="1" applyBorder="1" applyAlignment="1">
      <alignment horizontal="center" vertical="center" wrapText="1"/>
    </xf>
    <xf numFmtId="0" fontId="3" fillId="34" borderId="77" xfId="0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58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 wrapText="1"/>
    </xf>
    <xf numFmtId="0" fontId="1" fillId="34" borderId="35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5" xfId="59"/>
    <cellStyle name="Обычный 6" xfId="60"/>
    <cellStyle name="Обычный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"/>
  <sheetViews>
    <sheetView view="pageBreakPreview" zoomScale="70" zoomScaleNormal="6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J30" sqref="AJ30"/>
    </sheetView>
  </sheetViews>
  <sheetFormatPr defaultColWidth="9.140625" defaultRowHeight="12.75"/>
  <cols>
    <col min="1" max="1" width="3.00390625" style="1" customWidth="1"/>
    <col min="2" max="2" width="23.8515625" style="1" customWidth="1"/>
    <col min="3" max="3" width="5.7109375" style="1" customWidth="1"/>
    <col min="4" max="4" width="4.7109375" style="1" customWidth="1"/>
    <col min="5" max="5" width="5.140625" style="1" customWidth="1"/>
    <col min="6" max="10" width="4.7109375" style="1" customWidth="1"/>
    <col min="11" max="11" width="7.28125" style="1" customWidth="1"/>
    <col min="12" max="12" width="6.00390625" style="1" customWidth="1"/>
    <col min="13" max="13" width="3.8515625" style="1" customWidth="1"/>
    <col min="14" max="14" width="4.7109375" style="1" customWidth="1"/>
    <col min="15" max="15" width="3.57421875" style="1" customWidth="1"/>
    <col min="16" max="16" width="4.7109375" style="1" customWidth="1"/>
    <col min="17" max="17" width="3.8515625" style="1" customWidth="1"/>
    <col min="18" max="18" width="4.7109375" style="1" customWidth="1"/>
    <col min="19" max="19" width="3.8515625" style="1" customWidth="1"/>
    <col min="20" max="20" width="4.7109375" style="1" customWidth="1"/>
    <col min="21" max="21" width="3.8515625" style="1" customWidth="1"/>
    <col min="22" max="22" width="4.7109375" style="1" customWidth="1"/>
    <col min="23" max="23" width="7.421875" style="1" customWidth="1"/>
    <col min="24" max="24" width="6.7109375" style="1" customWidth="1"/>
    <col min="25" max="25" width="3.57421875" style="1" customWidth="1"/>
    <col min="26" max="26" width="4.7109375" style="1" customWidth="1"/>
    <col min="27" max="27" width="3.57421875" style="1" customWidth="1"/>
    <col min="28" max="30" width="4.7109375" style="1" customWidth="1"/>
    <col min="31" max="32" width="6.140625" style="1" customWidth="1"/>
    <col min="33" max="33" width="5.57421875" style="1" customWidth="1"/>
    <col min="34" max="34" width="5.28125" style="1" customWidth="1"/>
    <col min="35" max="35" width="5.57421875" style="1" customWidth="1"/>
    <col min="36" max="36" width="4.7109375" style="1" customWidth="1"/>
    <col min="37" max="37" width="7.00390625" style="1" customWidth="1"/>
    <col min="38" max="38" width="9.421875" style="1" customWidth="1"/>
    <col min="39" max="39" width="7.421875" style="1" customWidth="1"/>
    <col min="40" max="40" width="7.140625" style="1" customWidth="1"/>
    <col min="41" max="41" width="6.7109375" style="1" customWidth="1"/>
    <col min="42" max="42" width="7.140625" style="1" customWidth="1"/>
    <col min="43" max="16384" width="9.140625" style="1" customWidth="1"/>
  </cols>
  <sheetData>
    <row r="1" spans="28:41" ht="18.75"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43"/>
      <c r="AM1" s="272" t="s">
        <v>69</v>
      </c>
      <c r="AN1" s="272"/>
      <c r="AO1" s="272"/>
    </row>
    <row r="2" spans="2:34" ht="23.25" customHeight="1">
      <c r="B2" s="265" t="s">
        <v>88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14"/>
      <c r="AH2" s="14"/>
    </row>
    <row r="3" spans="3:32" ht="21.75" customHeight="1">
      <c r="C3" s="1" t="s">
        <v>0</v>
      </c>
      <c r="D3" s="246" t="s">
        <v>138</v>
      </c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</row>
    <row r="4" spans="1:42" ht="21.75" customHeight="1">
      <c r="A4" s="24"/>
      <c r="B4" s="264" t="s">
        <v>53</v>
      </c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4"/>
      <c r="AH4" s="24"/>
      <c r="AI4" s="24"/>
      <c r="AJ4" s="24"/>
      <c r="AK4" s="24"/>
      <c r="AL4" s="24"/>
      <c r="AM4" s="24"/>
      <c r="AN4" s="24"/>
      <c r="AO4" s="24"/>
      <c r="AP4" s="24"/>
    </row>
    <row r="5" spans="39:41" ht="8.25" customHeight="1" thickBot="1">
      <c r="AM5" s="244"/>
      <c r="AN5" s="244"/>
      <c r="AO5" s="244"/>
    </row>
    <row r="6" spans="1:42" ht="36.75" customHeight="1" thickBot="1">
      <c r="A6" s="260" t="s">
        <v>39</v>
      </c>
      <c r="B6" s="262" t="s">
        <v>1</v>
      </c>
      <c r="C6" s="234" t="s">
        <v>2</v>
      </c>
      <c r="D6" s="233"/>
      <c r="E6" s="232" t="s">
        <v>3</v>
      </c>
      <c r="F6" s="233"/>
      <c r="G6" s="232" t="s">
        <v>4</v>
      </c>
      <c r="H6" s="233"/>
      <c r="I6" s="232" t="s">
        <v>6</v>
      </c>
      <c r="J6" s="234"/>
      <c r="K6" s="240" t="s">
        <v>60</v>
      </c>
      <c r="L6" s="241"/>
      <c r="M6" s="245" t="s">
        <v>5</v>
      </c>
      <c r="N6" s="236"/>
      <c r="O6" s="235" t="s">
        <v>7</v>
      </c>
      <c r="P6" s="236"/>
      <c r="Q6" s="235" t="s">
        <v>8</v>
      </c>
      <c r="R6" s="236"/>
      <c r="S6" s="235" t="s">
        <v>9</v>
      </c>
      <c r="T6" s="236"/>
      <c r="U6" s="235" t="s">
        <v>11</v>
      </c>
      <c r="V6" s="245"/>
      <c r="W6" s="240" t="s">
        <v>15</v>
      </c>
      <c r="X6" s="241"/>
      <c r="Y6" s="245" t="s">
        <v>12</v>
      </c>
      <c r="Z6" s="236"/>
      <c r="AA6" s="235" t="s">
        <v>13</v>
      </c>
      <c r="AB6" s="245"/>
      <c r="AC6" s="240" t="s">
        <v>14</v>
      </c>
      <c r="AD6" s="241"/>
      <c r="AE6" s="247" t="s">
        <v>61</v>
      </c>
      <c r="AF6" s="247"/>
      <c r="AG6" s="248" t="s">
        <v>62</v>
      </c>
      <c r="AH6" s="248" t="s">
        <v>63</v>
      </c>
      <c r="AI6" s="267" t="s">
        <v>24</v>
      </c>
      <c r="AJ6" s="267"/>
      <c r="AK6" s="268"/>
      <c r="AL6" s="230" t="s">
        <v>76</v>
      </c>
      <c r="AM6" s="230" t="s">
        <v>132</v>
      </c>
      <c r="AN6" s="254" t="s">
        <v>133</v>
      </c>
      <c r="AO6" s="242" t="s">
        <v>24</v>
      </c>
      <c r="AP6" s="243"/>
    </row>
    <row r="7" spans="1:42" ht="162" customHeight="1" thickBot="1">
      <c r="A7" s="261"/>
      <c r="B7" s="263"/>
      <c r="C7" s="19" t="s">
        <v>55</v>
      </c>
      <c r="D7" s="20" t="s">
        <v>10</v>
      </c>
      <c r="E7" s="19" t="s">
        <v>55</v>
      </c>
      <c r="F7" s="20" t="s">
        <v>10</v>
      </c>
      <c r="G7" s="19" t="s">
        <v>55</v>
      </c>
      <c r="H7" s="20" t="s">
        <v>10</v>
      </c>
      <c r="I7" s="19" t="s">
        <v>55</v>
      </c>
      <c r="J7" s="21" t="s">
        <v>10</v>
      </c>
      <c r="K7" s="35" t="s">
        <v>55</v>
      </c>
      <c r="L7" s="36" t="s">
        <v>10</v>
      </c>
      <c r="M7" s="22" t="s">
        <v>16</v>
      </c>
      <c r="N7" s="20" t="s">
        <v>10</v>
      </c>
      <c r="O7" s="23" t="s">
        <v>16</v>
      </c>
      <c r="P7" s="20" t="s">
        <v>10</v>
      </c>
      <c r="Q7" s="23" t="s">
        <v>16</v>
      </c>
      <c r="R7" s="20" t="s">
        <v>10</v>
      </c>
      <c r="S7" s="23" t="s">
        <v>16</v>
      </c>
      <c r="T7" s="20" t="s">
        <v>10</v>
      </c>
      <c r="U7" s="23" t="s">
        <v>16</v>
      </c>
      <c r="V7" s="21" t="s">
        <v>10</v>
      </c>
      <c r="W7" s="37" t="s">
        <v>16</v>
      </c>
      <c r="X7" s="36" t="s">
        <v>10</v>
      </c>
      <c r="Y7" s="22" t="s">
        <v>16</v>
      </c>
      <c r="Z7" s="20" t="s">
        <v>10</v>
      </c>
      <c r="AA7" s="23" t="s">
        <v>16</v>
      </c>
      <c r="AB7" s="21" t="s">
        <v>10</v>
      </c>
      <c r="AC7" s="37" t="s">
        <v>16</v>
      </c>
      <c r="AD7" s="36" t="s">
        <v>10</v>
      </c>
      <c r="AE7" s="25" t="s">
        <v>51</v>
      </c>
      <c r="AF7" s="41" t="s">
        <v>10</v>
      </c>
      <c r="AG7" s="249"/>
      <c r="AH7" s="249"/>
      <c r="AI7" s="152" t="s">
        <v>46</v>
      </c>
      <c r="AJ7" s="151" t="s">
        <v>47</v>
      </c>
      <c r="AK7" s="153" t="s">
        <v>64</v>
      </c>
      <c r="AL7" s="231"/>
      <c r="AM7" s="231"/>
      <c r="AN7" s="255"/>
      <c r="AO7" s="53" t="s">
        <v>134</v>
      </c>
      <c r="AP7" s="54" t="s">
        <v>135</v>
      </c>
    </row>
    <row r="8" spans="1:42" ht="18" customHeight="1" thickBot="1">
      <c r="A8" s="269" t="s">
        <v>17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1"/>
      <c r="AN8" s="252">
        <v>67.8</v>
      </c>
      <c r="AO8" s="252">
        <v>50.8</v>
      </c>
      <c r="AP8" s="250">
        <v>159.4</v>
      </c>
    </row>
    <row r="9" spans="1:42" s="164" customFormat="1" ht="23.25" customHeight="1" thickBot="1">
      <c r="A9" s="141">
        <v>1</v>
      </c>
      <c r="B9" s="163" t="s">
        <v>139</v>
      </c>
      <c r="C9" s="157">
        <v>1</v>
      </c>
      <c r="D9" s="157">
        <v>24</v>
      </c>
      <c r="E9" s="157">
        <v>2</v>
      </c>
      <c r="F9" s="157">
        <v>34</v>
      </c>
      <c r="G9" s="157">
        <v>1</v>
      </c>
      <c r="H9" s="157">
        <v>20</v>
      </c>
      <c r="I9" s="157">
        <v>2</v>
      </c>
      <c r="J9" s="157">
        <v>47</v>
      </c>
      <c r="K9" s="63">
        <f>C9+E9+G9+I9</f>
        <v>6</v>
      </c>
      <c r="L9" s="64">
        <f>D9+F9+H9+J9</f>
        <v>125</v>
      </c>
      <c r="M9" s="158">
        <v>1</v>
      </c>
      <c r="N9" s="158">
        <v>25</v>
      </c>
      <c r="O9" s="157">
        <v>2</v>
      </c>
      <c r="P9" s="157">
        <v>34</v>
      </c>
      <c r="Q9" s="157">
        <v>1</v>
      </c>
      <c r="R9" s="157">
        <v>12</v>
      </c>
      <c r="S9" s="157">
        <v>1</v>
      </c>
      <c r="T9" s="157">
        <v>22</v>
      </c>
      <c r="U9" s="157">
        <v>1</v>
      </c>
      <c r="V9" s="157">
        <v>19</v>
      </c>
      <c r="W9" s="63">
        <f>M9+O9+Q9+S9+U9</f>
        <v>6</v>
      </c>
      <c r="X9" s="64">
        <f>N9+P9+R9+T9+V9</f>
        <v>112</v>
      </c>
      <c r="Y9" s="158">
        <v>1</v>
      </c>
      <c r="Z9" s="157">
        <v>18</v>
      </c>
      <c r="AA9" s="157">
        <v>1</v>
      </c>
      <c r="AB9" s="157">
        <v>17</v>
      </c>
      <c r="AC9" s="63">
        <f>Y9+AA9</f>
        <v>2</v>
      </c>
      <c r="AD9" s="64">
        <f>Z9+AB9</f>
        <v>35</v>
      </c>
      <c r="AE9" s="65">
        <f>K9+W9+AC9</f>
        <v>14</v>
      </c>
      <c r="AF9" s="66">
        <f>L9+X9+AD9</f>
        <v>272</v>
      </c>
      <c r="AG9" s="159">
        <v>41</v>
      </c>
      <c r="AH9" s="160">
        <v>2</v>
      </c>
      <c r="AI9" s="161">
        <v>21</v>
      </c>
      <c r="AJ9" s="161">
        <v>19</v>
      </c>
      <c r="AK9" s="162">
        <v>20</v>
      </c>
      <c r="AL9" s="162">
        <v>26276.23</v>
      </c>
      <c r="AM9" s="162">
        <v>55.7</v>
      </c>
      <c r="AN9" s="252"/>
      <c r="AO9" s="252"/>
      <c r="AP9" s="250"/>
    </row>
    <row r="10" spans="1:42" s="164" customFormat="1" ht="23.25" customHeight="1" thickBot="1">
      <c r="A10" s="143">
        <f>A9+1</f>
        <v>2</v>
      </c>
      <c r="B10" s="165" t="s">
        <v>140</v>
      </c>
      <c r="C10" s="67">
        <v>3</v>
      </c>
      <c r="D10" s="67">
        <v>68</v>
      </c>
      <c r="E10" s="67">
        <v>3</v>
      </c>
      <c r="F10" s="67">
        <v>71</v>
      </c>
      <c r="G10" s="67">
        <v>3</v>
      </c>
      <c r="H10" s="67">
        <v>78</v>
      </c>
      <c r="I10" s="67">
        <v>3</v>
      </c>
      <c r="J10" s="67">
        <v>63</v>
      </c>
      <c r="K10" s="63">
        <f aca="true" t="shared" si="0" ref="K10:K18">C10+E10+G10+I10</f>
        <v>12</v>
      </c>
      <c r="L10" s="64">
        <f aca="true" t="shared" si="1" ref="L10:L18">D10+F10+H10+J10</f>
        <v>280</v>
      </c>
      <c r="M10" s="70">
        <v>3</v>
      </c>
      <c r="N10" s="70">
        <v>62</v>
      </c>
      <c r="O10" s="67">
        <v>3</v>
      </c>
      <c r="P10" s="67">
        <v>69</v>
      </c>
      <c r="Q10" s="67">
        <v>2</v>
      </c>
      <c r="R10" s="67">
        <v>48</v>
      </c>
      <c r="S10" s="67">
        <v>2</v>
      </c>
      <c r="T10" s="67">
        <v>54</v>
      </c>
      <c r="U10" s="67">
        <v>3</v>
      </c>
      <c r="V10" s="67">
        <v>57</v>
      </c>
      <c r="W10" s="63">
        <f aca="true" t="shared" si="2" ref="W10:W18">M10+O10+Q10+S10+U10</f>
        <v>13</v>
      </c>
      <c r="X10" s="64">
        <f aca="true" t="shared" si="3" ref="X10:X18">N10+P10+R10+T10+V10</f>
        <v>290</v>
      </c>
      <c r="Y10" s="70">
        <v>1</v>
      </c>
      <c r="Z10" s="67">
        <v>17</v>
      </c>
      <c r="AA10" s="67">
        <v>1</v>
      </c>
      <c r="AB10" s="67">
        <v>17</v>
      </c>
      <c r="AC10" s="63">
        <f aca="true" t="shared" si="4" ref="AC10:AC18">Y10+AA10</f>
        <v>2</v>
      </c>
      <c r="AD10" s="64">
        <f aca="true" t="shared" si="5" ref="AD10:AD18">Z10+AB10</f>
        <v>34</v>
      </c>
      <c r="AE10" s="65">
        <f aca="true" t="shared" si="6" ref="AE10:AE18">K10+W10+AC10</f>
        <v>27</v>
      </c>
      <c r="AF10" s="66">
        <f aca="true" t="shared" si="7" ref="AF10:AF18">L10+X10+AD10</f>
        <v>604</v>
      </c>
      <c r="AG10" s="72">
        <v>59</v>
      </c>
      <c r="AH10" s="73">
        <v>1</v>
      </c>
      <c r="AI10" s="74">
        <v>38</v>
      </c>
      <c r="AJ10" s="74">
        <v>36</v>
      </c>
      <c r="AK10" s="75">
        <v>21</v>
      </c>
      <c r="AL10" s="75">
        <v>28920.56</v>
      </c>
      <c r="AM10" s="75">
        <v>44.3</v>
      </c>
      <c r="AN10" s="252"/>
      <c r="AO10" s="252"/>
      <c r="AP10" s="250"/>
    </row>
    <row r="11" spans="1:42" s="164" customFormat="1" ht="23.25" customHeight="1" thickBot="1">
      <c r="A11" s="143">
        <f aca="true" t="shared" si="8" ref="A11:A18">A10+1</f>
        <v>3</v>
      </c>
      <c r="B11" s="166" t="s">
        <v>141</v>
      </c>
      <c r="C11" s="76">
        <v>2</v>
      </c>
      <c r="D11" s="76">
        <v>36</v>
      </c>
      <c r="E11" s="76">
        <v>3</v>
      </c>
      <c r="F11" s="76">
        <v>68</v>
      </c>
      <c r="G11" s="76">
        <v>2</v>
      </c>
      <c r="H11" s="76">
        <v>43</v>
      </c>
      <c r="I11" s="76">
        <v>2</v>
      </c>
      <c r="J11" s="183">
        <v>46</v>
      </c>
      <c r="K11" s="63">
        <f t="shared" si="0"/>
        <v>9</v>
      </c>
      <c r="L11" s="64">
        <f t="shared" si="1"/>
        <v>193</v>
      </c>
      <c r="M11" s="77">
        <v>3</v>
      </c>
      <c r="N11" s="77">
        <v>54</v>
      </c>
      <c r="O11" s="76">
        <v>2</v>
      </c>
      <c r="P11" s="76">
        <v>44</v>
      </c>
      <c r="Q11" s="76">
        <v>2</v>
      </c>
      <c r="R11" s="76">
        <v>33</v>
      </c>
      <c r="S11" s="76">
        <v>2</v>
      </c>
      <c r="T11" s="76">
        <v>37</v>
      </c>
      <c r="U11" s="76">
        <v>2</v>
      </c>
      <c r="V11" s="76">
        <v>56</v>
      </c>
      <c r="W11" s="63">
        <f t="shared" si="2"/>
        <v>11</v>
      </c>
      <c r="X11" s="64">
        <f t="shared" si="3"/>
        <v>224</v>
      </c>
      <c r="Y11" s="77">
        <v>1</v>
      </c>
      <c r="Z11" s="76">
        <v>12</v>
      </c>
      <c r="AA11" s="76">
        <v>1</v>
      </c>
      <c r="AB11" s="76">
        <v>19</v>
      </c>
      <c r="AC11" s="63">
        <f t="shared" si="4"/>
        <v>2</v>
      </c>
      <c r="AD11" s="64">
        <f t="shared" si="5"/>
        <v>31</v>
      </c>
      <c r="AE11" s="65">
        <f t="shared" si="6"/>
        <v>22</v>
      </c>
      <c r="AF11" s="66">
        <f t="shared" si="7"/>
        <v>448</v>
      </c>
      <c r="AG11" s="79">
        <v>47</v>
      </c>
      <c r="AH11" s="80">
        <v>6</v>
      </c>
      <c r="AI11" s="81">
        <v>30</v>
      </c>
      <c r="AJ11" s="81">
        <v>29</v>
      </c>
      <c r="AK11" s="82">
        <v>17</v>
      </c>
      <c r="AL11" s="82">
        <v>28294.38</v>
      </c>
      <c r="AM11" s="82">
        <v>41.4</v>
      </c>
      <c r="AN11" s="252"/>
      <c r="AO11" s="252"/>
      <c r="AP11" s="250"/>
    </row>
    <row r="12" spans="1:42" s="164" customFormat="1" ht="23.25" customHeight="1" thickBot="1">
      <c r="A12" s="143">
        <f t="shared" si="8"/>
        <v>4</v>
      </c>
      <c r="B12" s="166" t="s">
        <v>142</v>
      </c>
      <c r="C12" s="76">
        <v>2</v>
      </c>
      <c r="D12" s="76">
        <v>56</v>
      </c>
      <c r="E12" s="76">
        <v>2</v>
      </c>
      <c r="F12" s="76">
        <v>47</v>
      </c>
      <c r="G12" s="76">
        <v>2</v>
      </c>
      <c r="H12" s="76">
        <v>49</v>
      </c>
      <c r="I12" s="76">
        <v>2</v>
      </c>
      <c r="J12" s="76">
        <v>62</v>
      </c>
      <c r="K12" s="63">
        <f t="shared" si="0"/>
        <v>8</v>
      </c>
      <c r="L12" s="64">
        <f t="shared" si="1"/>
        <v>214</v>
      </c>
      <c r="M12" s="77">
        <v>2</v>
      </c>
      <c r="N12" s="77">
        <v>55</v>
      </c>
      <c r="O12" s="76">
        <v>2</v>
      </c>
      <c r="P12" s="76">
        <v>38</v>
      </c>
      <c r="Q12" s="76">
        <v>2</v>
      </c>
      <c r="R12" s="76">
        <v>54</v>
      </c>
      <c r="S12" s="76">
        <v>2</v>
      </c>
      <c r="T12" s="76">
        <v>50</v>
      </c>
      <c r="U12" s="76">
        <v>3</v>
      </c>
      <c r="V12" s="76">
        <v>64</v>
      </c>
      <c r="W12" s="63">
        <f t="shared" si="2"/>
        <v>11</v>
      </c>
      <c r="X12" s="64">
        <f t="shared" si="3"/>
        <v>261</v>
      </c>
      <c r="Y12" s="77">
        <v>1</v>
      </c>
      <c r="Z12" s="77">
        <v>14</v>
      </c>
      <c r="AA12" s="76">
        <v>1</v>
      </c>
      <c r="AB12" s="76">
        <v>13</v>
      </c>
      <c r="AC12" s="63">
        <f t="shared" si="4"/>
        <v>2</v>
      </c>
      <c r="AD12" s="64">
        <f t="shared" si="5"/>
        <v>27</v>
      </c>
      <c r="AE12" s="65">
        <f t="shared" si="6"/>
        <v>21</v>
      </c>
      <c r="AF12" s="66">
        <f t="shared" si="7"/>
        <v>502</v>
      </c>
      <c r="AG12" s="79">
        <v>63</v>
      </c>
      <c r="AH12" s="80">
        <v>3</v>
      </c>
      <c r="AI12" s="81">
        <v>38</v>
      </c>
      <c r="AJ12" s="81">
        <v>35</v>
      </c>
      <c r="AK12" s="82">
        <v>25</v>
      </c>
      <c r="AL12" s="82">
        <v>27573.48</v>
      </c>
      <c r="AM12" s="82">
        <v>57.7</v>
      </c>
      <c r="AN12" s="252"/>
      <c r="AO12" s="252"/>
      <c r="AP12" s="250"/>
    </row>
    <row r="13" spans="1:42" s="164" customFormat="1" ht="23.25" customHeight="1" thickBot="1">
      <c r="A13" s="143">
        <f t="shared" si="8"/>
        <v>5</v>
      </c>
      <c r="B13" s="166" t="s">
        <v>143</v>
      </c>
      <c r="C13" s="76">
        <v>2</v>
      </c>
      <c r="D13" s="76">
        <v>50</v>
      </c>
      <c r="E13" s="76">
        <v>1</v>
      </c>
      <c r="F13" s="76">
        <v>30</v>
      </c>
      <c r="G13" s="76">
        <v>2</v>
      </c>
      <c r="H13" s="76">
        <v>40</v>
      </c>
      <c r="I13" s="76">
        <v>2</v>
      </c>
      <c r="J13" s="76">
        <v>38</v>
      </c>
      <c r="K13" s="63">
        <f t="shared" si="0"/>
        <v>7</v>
      </c>
      <c r="L13" s="64">
        <f t="shared" si="1"/>
        <v>158</v>
      </c>
      <c r="M13" s="77">
        <v>2</v>
      </c>
      <c r="N13" s="77">
        <v>35</v>
      </c>
      <c r="O13" s="76">
        <v>2</v>
      </c>
      <c r="P13" s="76">
        <v>38</v>
      </c>
      <c r="Q13" s="76">
        <v>2</v>
      </c>
      <c r="R13" s="76">
        <v>40</v>
      </c>
      <c r="S13" s="76">
        <v>2</v>
      </c>
      <c r="T13" s="76">
        <v>35</v>
      </c>
      <c r="U13" s="76">
        <v>1</v>
      </c>
      <c r="V13" s="76">
        <v>25</v>
      </c>
      <c r="W13" s="63">
        <f t="shared" si="2"/>
        <v>9</v>
      </c>
      <c r="X13" s="64">
        <f t="shared" si="3"/>
        <v>173</v>
      </c>
      <c r="Y13" s="77">
        <v>1</v>
      </c>
      <c r="Z13" s="77">
        <v>15</v>
      </c>
      <c r="AA13" s="76">
        <v>0</v>
      </c>
      <c r="AB13" s="76">
        <v>0</v>
      </c>
      <c r="AC13" s="63">
        <f t="shared" si="4"/>
        <v>1</v>
      </c>
      <c r="AD13" s="64">
        <f t="shared" si="5"/>
        <v>15</v>
      </c>
      <c r="AE13" s="65">
        <f t="shared" si="6"/>
        <v>17</v>
      </c>
      <c r="AF13" s="66">
        <f t="shared" si="7"/>
        <v>346</v>
      </c>
      <c r="AG13" s="79">
        <v>43</v>
      </c>
      <c r="AH13" s="80">
        <v>1</v>
      </c>
      <c r="AI13" s="81">
        <v>24</v>
      </c>
      <c r="AJ13" s="81">
        <v>22</v>
      </c>
      <c r="AK13" s="82">
        <v>19</v>
      </c>
      <c r="AL13" s="82">
        <v>27056.7</v>
      </c>
      <c r="AM13" s="82">
        <v>56.3</v>
      </c>
      <c r="AN13" s="252"/>
      <c r="AO13" s="252"/>
      <c r="AP13" s="250"/>
    </row>
    <row r="14" spans="1:42" s="164" customFormat="1" ht="23.25" customHeight="1" thickBot="1">
      <c r="A14" s="143">
        <f t="shared" si="8"/>
        <v>6</v>
      </c>
      <c r="B14" s="166" t="s">
        <v>144</v>
      </c>
      <c r="C14" s="76">
        <v>2</v>
      </c>
      <c r="D14" s="76">
        <v>56</v>
      </c>
      <c r="E14" s="76">
        <v>2</v>
      </c>
      <c r="F14" s="76">
        <v>51</v>
      </c>
      <c r="G14" s="76">
        <v>2</v>
      </c>
      <c r="H14" s="76">
        <v>44</v>
      </c>
      <c r="I14" s="76">
        <v>2</v>
      </c>
      <c r="J14" s="76">
        <v>34</v>
      </c>
      <c r="K14" s="63">
        <f t="shared" si="0"/>
        <v>8</v>
      </c>
      <c r="L14" s="64">
        <f t="shared" si="1"/>
        <v>185</v>
      </c>
      <c r="M14" s="77">
        <v>2</v>
      </c>
      <c r="N14" s="77">
        <v>44</v>
      </c>
      <c r="O14" s="76">
        <v>2</v>
      </c>
      <c r="P14" s="76">
        <v>50</v>
      </c>
      <c r="Q14" s="76">
        <v>2</v>
      </c>
      <c r="R14" s="76">
        <v>51</v>
      </c>
      <c r="S14" s="76">
        <v>1</v>
      </c>
      <c r="T14" s="76">
        <v>32</v>
      </c>
      <c r="U14" s="76">
        <v>2</v>
      </c>
      <c r="V14" s="76">
        <v>55</v>
      </c>
      <c r="W14" s="63">
        <f t="shared" si="2"/>
        <v>9</v>
      </c>
      <c r="X14" s="64">
        <f t="shared" si="3"/>
        <v>232</v>
      </c>
      <c r="Y14" s="77">
        <v>1</v>
      </c>
      <c r="Z14" s="77">
        <v>15</v>
      </c>
      <c r="AA14" s="76">
        <v>1</v>
      </c>
      <c r="AB14" s="76">
        <v>19</v>
      </c>
      <c r="AC14" s="63">
        <f t="shared" si="4"/>
        <v>2</v>
      </c>
      <c r="AD14" s="64">
        <f t="shared" si="5"/>
        <v>34</v>
      </c>
      <c r="AE14" s="65">
        <f t="shared" si="6"/>
        <v>19</v>
      </c>
      <c r="AF14" s="66">
        <f t="shared" si="7"/>
        <v>451</v>
      </c>
      <c r="AG14" s="79">
        <v>49</v>
      </c>
      <c r="AH14" s="80">
        <v>2</v>
      </c>
      <c r="AI14" s="81">
        <v>33</v>
      </c>
      <c r="AJ14" s="81">
        <v>31</v>
      </c>
      <c r="AK14" s="82">
        <v>16</v>
      </c>
      <c r="AL14" s="82">
        <v>25947.28</v>
      </c>
      <c r="AM14" s="82">
        <v>43.4</v>
      </c>
      <c r="AN14" s="252"/>
      <c r="AO14" s="252"/>
      <c r="AP14" s="250"/>
    </row>
    <row r="15" spans="1:42" s="164" customFormat="1" ht="23.25" customHeight="1" thickBot="1">
      <c r="A15" s="143">
        <f t="shared" si="8"/>
        <v>7</v>
      </c>
      <c r="B15" s="166" t="s">
        <v>145</v>
      </c>
      <c r="C15" s="76">
        <v>1</v>
      </c>
      <c r="D15" s="76">
        <v>7</v>
      </c>
      <c r="E15" s="76">
        <v>1</v>
      </c>
      <c r="F15" s="76">
        <v>11</v>
      </c>
      <c r="G15" s="76">
        <v>1</v>
      </c>
      <c r="H15" s="76">
        <v>12</v>
      </c>
      <c r="I15" s="76">
        <v>1</v>
      </c>
      <c r="J15" s="76">
        <v>9</v>
      </c>
      <c r="K15" s="63">
        <f t="shared" si="0"/>
        <v>4</v>
      </c>
      <c r="L15" s="64">
        <f t="shared" si="1"/>
        <v>39</v>
      </c>
      <c r="M15" s="77">
        <v>1</v>
      </c>
      <c r="N15" s="77">
        <v>8</v>
      </c>
      <c r="O15" s="76">
        <v>1</v>
      </c>
      <c r="P15" s="76">
        <v>5</v>
      </c>
      <c r="Q15" s="76">
        <v>1</v>
      </c>
      <c r="R15" s="76">
        <v>3</v>
      </c>
      <c r="S15" s="76">
        <v>1</v>
      </c>
      <c r="T15" s="76">
        <v>11</v>
      </c>
      <c r="U15" s="76">
        <v>1</v>
      </c>
      <c r="V15" s="76">
        <v>11</v>
      </c>
      <c r="W15" s="63">
        <f t="shared" si="2"/>
        <v>5</v>
      </c>
      <c r="X15" s="64">
        <f t="shared" si="3"/>
        <v>38</v>
      </c>
      <c r="Y15" s="77">
        <v>0</v>
      </c>
      <c r="Z15" s="77">
        <v>0</v>
      </c>
      <c r="AA15" s="76">
        <v>0</v>
      </c>
      <c r="AB15" s="76">
        <v>0</v>
      </c>
      <c r="AC15" s="63">
        <f t="shared" si="4"/>
        <v>0</v>
      </c>
      <c r="AD15" s="64">
        <f t="shared" si="5"/>
        <v>0</v>
      </c>
      <c r="AE15" s="65">
        <f t="shared" si="6"/>
        <v>9</v>
      </c>
      <c r="AF15" s="66">
        <f t="shared" si="7"/>
        <v>77</v>
      </c>
      <c r="AG15" s="79">
        <v>24</v>
      </c>
      <c r="AH15" s="80">
        <v>1</v>
      </c>
      <c r="AI15" s="81">
        <v>13</v>
      </c>
      <c r="AJ15" s="81">
        <v>12</v>
      </c>
      <c r="AK15" s="82">
        <v>11</v>
      </c>
      <c r="AL15" s="82">
        <v>20415.05</v>
      </c>
      <c r="AM15" s="82">
        <v>138.8</v>
      </c>
      <c r="AN15" s="252"/>
      <c r="AO15" s="252"/>
      <c r="AP15" s="250"/>
    </row>
    <row r="16" spans="1:42" s="164" customFormat="1" ht="23.25" customHeight="1" thickBot="1">
      <c r="A16" s="143">
        <f t="shared" si="8"/>
        <v>8</v>
      </c>
      <c r="B16" s="166" t="s">
        <v>146</v>
      </c>
      <c r="C16" s="76">
        <v>1</v>
      </c>
      <c r="D16" s="76">
        <v>5</v>
      </c>
      <c r="E16" s="76">
        <v>1</v>
      </c>
      <c r="F16" s="76">
        <v>4</v>
      </c>
      <c r="G16" s="76">
        <v>1</v>
      </c>
      <c r="H16" s="76">
        <v>6</v>
      </c>
      <c r="I16" s="76">
        <v>1</v>
      </c>
      <c r="J16" s="76">
        <v>6</v>
      </c>
      <c r="K16" s="63">
        <f t="shared" si="0"/>
        <v>4</v>
      </c>
      <c r="L16" s="64">
        <f t="shared" si="1"/>
        <v>21</v>
      </c>
      <c r="M16" s="77">
        <v>1</v>
      </c>
      <c r="N16" s="77">
        <v>6</v>
      </c>
      <c r="O16" s="76">
        <v>1</v>
      </c>
      <c r="P16" s="76">
        <v>4</v>
      </c>
      <c r="Q16" s="76">
        <v>1</v>
      </c>
      <c r="R16" s="76">
        <v>5</v>
      </c>
      <c r="S16" s="76">
        <v>1</v>
      </c>
      <c r="T16" s="76">
        <v>5</v>
      </c>
      <c r="U16" s="76">
        <v>1</v>
      </c>
      <c r="V16" s="76">
        <v>10</v>
      </c>
      <c r="W16" s="63">
        <f t="shared" si="2"/>
        <v>5</v>
      </c>
      <c r="X16" s="64">
        <f t="shared" si="3"/>
        <v>30</v>
      </c>
      <c r="Y16" s="77">
        <v>1</v>
      </c>
      <c r="Z16" s="77">
        <v>2</v>
      </c>
      <c r="AA16" s="76">
        <v>1</v>
      </c>
      <c r="AB16" s="76">
        <v>4</v>
      </c>
      <c r="AC16" s="63">
        <f t="shared" si="4"/>
        <v>2</v>
      </c>
      <c r="AD16" s="64">
        <f t="shared" si="5"/>
        <v>6</v>
      </c>
      <c r="AE16" s="65">
        <f t="shared" si="6"/>
        <v>11</v>
      </c>
      <c r="AF16" s="66">
        <f t="shared" si="7"/>
        <v>57</v>
      </c>
      <c r="AG16" s="79">
        <v>22</v>
      </c>
      <c r="AH16" s="80">
        <v>0</v>
      </c>
      <c r="AI16" s="81">
        <v>12</v>
      </c>
      <c r="AJ16" s="81">
        <v>12</v>
      </c>
      <c r="AK16" s="82">
        <v>10</v>
      </c>
      <c r="AL16" s="82">
        <v>21590.3</v>
      </c>
      <c r="AM16" s="82">
        <v>161.1</v>
      </c>
      <c r="AN16" s="252"/>
      <c r="AO16" s="252"/>
      <c r="AP16" s="250"/>
    </row>
    <row r="17" spans="1:42" s="164" customFormat="1" ht="23.25" customHeight="1" thickBot="1">
      <c r="A17" s="143">
        <f t="shared" si="8"/>
        <v>9</v>
      </c>
      <c r="B17" s="166" t="s">
        <v>147</v>
      </c>
      <c r="C17" s="76">
        <v>1</v>
      </c>
      <c r="D17" s="76">
        <v>6</v>
      </c>
      <c r="E17" s="76">
        <v>1</v>
      </c>
      <c r="F17" s="76">
        <v>8</v>
      </c>
      <c r="G17" s="76">
        <v>0</v>
      </c>
      <c r="H17" s="76">
        <v>4</v>
      </c>
      <c r="I17" s="76">
        <v>1</v>
      </c>
      <c r="J17" s="76">
        <v>16</v>
      </c>
      <c r="K17" s="63">
        <f t="shared" si="0"/>
        <v>3</v>
      </c>
      <c r="L17" s="64">
        <f t="shared" si="1"/>
        <v>34</v>
      </c>
      <c r="M17" s="77">
        <v>1</v>
      </c>
      <c r="N17" s="77">
        <v>11</v>
      </c>
      <c r="O17" s="76">
        <v>1</v>
      </c>
      <c r="P17" s="76">
        <v>7</v>
      </c>
      <c r="Q17" s="76">
        <v>1</v>
      </c>
      <c r="R17" s="76">
        <v>10</v>
      </c>
      <c r="S17" s="76">
        <v>1</v>
      </c>
      <c r="T17" s="76">
        <v>9</v>
      </c>
      <c r="U17" s="76">
        <v>1</v>
      </c>
      <c r="V17" s="76">
        <v>10</v>
      </c>
      <c r="W17" s="63">
        <f t="shared" si="2"/>
        <v>5</v>
      </c>
      <c r="X17" s="64">
        <f t="shared" si="3"/>
        <v>47</v>
      </c>
      <c r="Y17" s="77">
        <v>1</v>
      </c>
      <c r="Z17" s="77">
        <v>5</v>
      </c>
      <c r="AA17" s="76">
        <v>1</v>
      </c>
      <c r="AB17" s="76">
        <v>6</v>
      </c>
      <c r="AC17" s="63">
        <f t="shared" si="4"/>
        <v>2</v>
      </c>
      <c r="AD17" s="64">
        <f t="shared" si="5"/>
        <v>11</v>
      </c>
      <c r="AE17" s="65">
        <f t="shared" si="6"/>
        <v>10</v>
      </c>
      <c r="AF17" s="66">
        <f t="shared" si="7"/>
        <v>92</v>
      </c>
      <c r="AG17" s="79">
        <v>34</v>
      </c>
      <c r="AH17" s="80">
        <v>1</v>
      </c>
      <c r="AI17" s="81">
        <v>18</v>
      </c>
      <c r="AJ17" s="81">
        <v>17</v>
      </c>
      <c r="AK17" s="82">
        <v>16</v>
      </c>
      <c r="AL17" s="82">
        <v>24715.35</v>
      </c>
      <c r="AM17" s="82">
        <v>149.9</v>
      </c>
      <c r="AN17" s="252"/>
      <c r="AO17" s="252"/>
      <c r="AP17" s="250"/>
    </row>
    <row r="18" spans="1:42" s="164" customFormat="1" ht="23.25" customHeight="1" thickBot="1">
      <c r="A18" s="143">
        <f t="shared" si="8"/>
        <v>10</v>
      </c>
      <c r="B18" s="166" t="s">
        <v>148</v>
      </c>
      <c r="C18" s="76">
        <v>1</v>
      </c>
      <c r="D18" s="76">
        <v>4</v>
      </c>
      <c r="E18" s="76">
        <v>1</v>
      </c>
      <c r="F18" s="76">
        <v>4</v>
      </c>
      <c r="G18" s="76">
        <v>0</v>
      </c>
      <c r="H18" s="76">
        <v>3</v>
      </c>
      <c r="I18" s="76">
        <v>0</v>
      </c>
      <c r="J18" s="76">
        <v>3</v>
      </c>
      <c r="K18" s="63">
        <f t="shared" si="0"/>
        <v>2</v>
      </c>
      <c r="L18" s="64">
        <f t="shared" si="1"/>
        <v>14</v>
      </c>
      <c r="M18" s="77">
        <v>1</v>
      </c>
      <c r="N18" s="77">
        <v>6</v>
      </c>
      <c r="O18" s="76">
        <v>1</v>
      </c>
      <c r="P18" s="76">
        <v>5</v>
      </c>
      <c r="Q18" s="76">
        <v>1</v>
      </c>
      <c r="R18" s="76">
        <v>5</v>
      </c>
      <c r="S18" s="76">
        <v>1</v>
      </c>
      <c r="T18" s="76">
        <v>5</v>
      </c>
      <c r="U18" s="76">
        <v>1</v>
      </c>
      <c r="V18" s="76">
        <v>6</v>
      </c>
      <c r="W18" s="63">
        <f t="shared" si="2"/>
        <v>5</v>
      </c>
      <c r="X18" s="64">
        <f t="shared" si="3"/>
        <v>27</v>
      </c>
      <c r="Y18" s="77">
        <v>0</v>
      </c>
      <c r="Z18" s="76">
        <v>0</v>
      </c>
      <c r="AA18" s="76">
        <v>0</v>
      </c>
      <c r="AB18" s="78">
        <v>0</v>
      </c>
      <c r="AC18" s="63">
        <f t="shared" si="4"/>
        <v>0</v>
      </c>
      <c r="AD18" s="64">
        <f t="shared" si="5"/>
        <v>0</v>
      </c>
      <c r="AE18" s="65">
        <f t="shared" si="6"/>
        <v>7</v>
      </c>
      <c r="AF18" s="66">
        <f t="shared" si="7"/>
        <v>41</v>
      </c>
      <c r="AG18" s="79">
        <v>17</v>
      </c>
      <c r="AH18" s="80">
        <v>1</v>
      </c>
      <c r="AI18" s="81">
        <v>11</v>
      </c>
      <c r="AJ18" s="81">
        <v>11</v>
      </c>
      <c r="AK18" s="82">
        <v>6</v>
      </c>
      <c r="AL18" s="82">
        <v>22544.77</v>
      </c>
      <c r="AM18" s="82">
        <v>168.2</v>
      </c>
      <c r="AN18" s="252"/>
      <c r="AO18" s="252"/>
      <c r="AP18" s="250"/>
    </row>
    <row r="19" spans="1:42" s="9" customFormat="1" ht="22.5" customHeight="1" thickBot="1">
      <c r="A19" s="258" t="s">
        <v>21</v>
      </c>
      <c r="B19" s="259"/>
      <c r="C19" s="156">
        <f>SUM(C9:C18)</f>
        <v>16</v>
      </c>
      <c r="D19" s="156">
        <f aca="true" t="shared" si="9" ref="D19:AK19">SUM(D9:D18)</f>
        <v>312</v>
      </c>
      <c r="E19" s="156">
        <f t="shared" si="9"/>
        <v>17</v>
      </c>
      <c r="F19" s="156">
        <f t="shared" si="9"/>
        <v>328</v>
      </c>
      <c r="G19" s="156">
        <f t="shared" si="9"/>
        <v>14</v>
      </c>
      <c r="H19" s="156">
        <f t="shared" si="9"/>
        <v>299</v>
      </c>
      <c r="I19" s="156">
        <f t="shared" si="9"/>
        <v>16</v>
      </c>
      <c r="J19" s="156">
        <f t="shared" si="9"/>
        <v>324</v>
      </c>
      <c r="K19" s="156">
        <f t="shared" si="9"/>
        <v>63</v>
      </c>
      <c r="L19" s="156">
        <f t="shared" si="9"/>
        <v>1263</v>
      </c>
      <c r="M19" s="156">
        <f t="shared" si="9"/>
        <v>17</v>
      </c>
      <c r="N19" s="156">
        <f t="shared" si="9"/>
        <v>306</v>
      </c>
      <c r="O19" s="156">
        <f t="shared" si="9"/>
        <v>17</v>
      </c>
      <c r="P19" s="156">
        <f t="shared" si="9"/>
        <v>294</v>
      </c>
      <c r="Q19" s="156">
        <f t="shared" si="9"/>
        <v>15</v>
      </c>
      <c r="R19" s="156">
        <f t="shared" si="9"/>
        <v>261</v>
      </c>
      <c r="S19" s="156">
        <f t="shared" si="9"/>
        <v>14</v>
      </c>
      <c r="T19" s="156">
        <f t="shared" si="9"/>
        <v>260</v>
      </c>
      <c r="U19" s="156">
        <f t="shared" si="9"/>
        <v>16</v>
      </c>
      <c r="V19" s="156">
        <f t="shared" si="9"/>
        <v>313</v>
      </c>
      <c r="W19" s="156">
        <f t="shared" si="9"/>
        <v>79</v>
      </c>
      <c r="X19" s="156">
        <f t="shared" si="9"/>
        <v>1434</v>
      </c>
      <c r="Y19" s="156">
        <f t="shared" si="9"/>
        <v>8</v>
      </c>
      <c r="Z19" s="156">
        <f t="shared" si="9"/>
        <v>98</v>
      </c>
      <c r="AA19" s="156">
        <f t="shared" si="9"/>
        <v>7</v>
      </c>
      <c r="AB19" s="156">
        <f t="shared" si="9"/>
        <v>95</v>
      </c>
      <c r="AC19" s="156">
        <f t="shared" si="9"/>
        <v>15</v>
      </c>
      <c r="AD19" s="156">
        <f t="shared" si="9"/>
        <v>193</v>
      </c>
      <c r="AE19" s="156">
        <f t="shared" si="9"/>
        <v>157</v>
      </c>
      <c r="AF19" s="156">
        <f t="shared" si="9"/>
        <v>2890</v>
      </c>
      <c r="AG19" s="184">
        <f t="shared" si="9"/>
        <v>399</v>
      </c>
      <c r="AH19" s="184">
        <f t="shared" si="9"/>
        <v>18</v>
      </c>
      <c r="AI19" s="184">
        <f t="shared" si="9"/>
        <v>238</v>
      </c>
      <c r="AJ19" s="184">
        <f t="shared" si="9"/>
        <v>224</v>
      </c>
      <c r="AK19" s="184">
        <f t="shared" si="9"/>
        <v>161</v>
      </c>
      <c r="AL19" s="32"/>
      <c r="AM19" s="32"/>
      <c r="AN19" s="252"/>
      <c r="AO19" s="252"/>
      <c r="AP19" s="250"/>
    </row>
    <row r="20" spans="1:42" ht="19.5" customHeight="1" thickBot="1">
      <c r="A20" s="237" t="s">
        <v>18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9"/>
      <c r="AN20" s="252"/>
      <c r="AO20" s="252"/>
      <c r="AP20" s="250"/>
    </row>
    <row r="21" spans="1:42" ht="23.25" customHeight="1" thickBot="1">
      <c r="A21" s="56">
        <v>1</v>
      </c>
      <c r="B21" s="57" t="s">
        <v>149</v>
      </c>
      <c r="C21" s="154">
        <v>1</v>
      </c>
      <c r="D21" s="154">
        <v>6</v>
      </c>
      <c r="E21" s="154">
        <v>1</v>
      </c>
      <c r="F21" s="154">
        <v>6</v>
      </c>
      <c r="G21" s="154">
        <v>0</v>
      </c>
      <c r="H21" s="154">
        <v>3</v>
      </c>
      <c r="I21" s="154">
        <v>0</v>
      </c>
      <c r="J21" s="154">
        <v>7</v>
      </c>
      <c r="K21" s="63">
        <f aca="true" t="shared" si="10" ref="K21:L25">C21+E21+G21+I21</f>
        <v>2</v>
      </c>
      <c r="L21" s="64">
        <f t="shared" si="10"/>
        <v>22</v>
      </c>
      <c r="M21" s="173">
        <v>1</v>
      </c>
      <c r="N21" s="173">
        <v>6</v>
      </c>
      <c r="O21" s="154">
        <v>1</v>
      </c>
      <c r="P21" s="154">
        <v>8</v>
      </c>
      <c r="Q21" s="154">
        <v>1</v>
      </c>
      <c r="R21" s="154">
        <v>4</v>
      </c>
      <c r="S21" s="154">
        <v>1</v>
      </c>
      <c r="T21" s="154">
        <v>12</v>
      </c>
      <c r="U21" s="154">
        <v>1</v>
      </c>
      <c r="V21" s="154">
        <v>8</v>
      </c>
      <c r="W21" s="63">
        <f aca="true" t="shared" si="11" ref="W21:X25">M21+O21+Q21+S21+U21</f>
        <v>5</v>
      </c>
      <c r="X21" s="64">
        <f t="shared" si="11"/>
        <v>38</v>
      </c>
      <c r="Y21" s="173"/>
      <c r="Z21" s="154"/>
      <c r="AA21" s="154"/>
      <c r="AB21" s="174"/>
      <c r="AC21" s="63"/>
      <c r="AD21" s="64"/>
      <c r="AE21" s="65">
        <f aca="true" t="shared" si="12" ref="AE21:AF25">K21+W21+AC21</f>
        <v>7</v>
      </c>
      <c r="AF21" s="66">
        <f t="shared" si="12"/>
        <v>60</v>
      </c>
      <c r="AG21" s="94">
        <v>17</v>
      </c>
      <c r="AH21" s="95">
        <v>1</v>
      </c>
      <c r="AI21" s="96">
        <v>10</v>
      </c>
      <c r="AJ21" s="96">
        <v>10</v>
      </c>
      <c r="AK21" s="97">
        <v>7</v>
      </c>
      <c r="AL21" s="97">
        <v>22494.59</v>
      </c>
      <c r="AM21" s="97">
        <v>134.7</v>
      </c>
      <c r="AN21" s="252"/>
      <c r="AO21" s="252"/>
      <c r="AP21" s="250"/>
    </row>
    <row r="22" spans="1:42" ht="23.25" customHeight="1" thickBot="1">
      <c r="A22" s="167"/>
      <c r="B22" s="168" t="s">
        <v>150</v>
      </c>
      <c r="C22" s="175">
        <v>1</v>
      </c>
      <c r="D22" s="175">
        <v>0</v>
      </c>
      <c r="E22" s="175">
        <v>0</v>
      </c>
      <c r="F22" s="175">
        <v>3</v>
      </c>
      <c r="G22" s="175">
        <v>0</v>
      </c>
      <c r="H22" s="175">
        <v>0</v>
      </c>
      <c r="I22" s="175">
        <v>0</v>
      </c>
      <c r="J22" s="175">
        <v>2</v>
      </c>
      <c r="K22" s="63">
        <f t="shared" si="10"/>
        <v>1</v>
      </c>
      <c r="L22" s="64">
        <f t="shared" si="10"/>
        <v>5</v>
      </c>
      <c r="M22" s="176">
        <v>0</v>
      </c>
      <c r="N22" s="176">
        <v>0</v>
      </c>
      <c r="O22" s="175">
        <v>1</v>
      </c>
      <c r="P22" s="175">
        <v>3</v>
      </c>
      <c r="Q22" s="175">
        <v>1</v>
      </c>
      <c r="R22" s="175">
        <v>1</v>
      </c>
      <c r="S22" s="175">
        <v>1</v>
      </c>
      <c r="T22" s="175">
        <v>2</v>
      </c>
      <c r="U22" s="175">
        <v>1</v>
      </c>
      <c r="V22" s="175">
        <v>4</v>
      </c>
      <c r="W22" s="63">
        <f t="shared" si="11"/>
        <v>4</v>
      </c>
      <c r="X22" s="64">
        <f t="shared" si="11"/>
        <v>10</v>
      </c>
      <c r="Y22" s="176"/>
      <c r="Z22" s="175"/>
      <c r="AA22" s="175"/>
      <c r="AB22" s="130"/>
      <c r="AC22" s="68"/>
      <c r="AD22" s="69"/>
      <c r="AE22" s="65">
        <f t="shared" si="12"/>
        <v>5</v>
      </c>
      <c r="AF22" s="66">
        <f t="shared" si="12"/>
        <v>15</v>
      </c>
      <c r="AG22" s="169">
        <v>13</v>
      </c>
      <c r="AH22" s="170">
        <v>0</v>
      </c>
      <c r="AI22" s="171">
        <v>7</v>
      </c>
      <c r="AJ22" s="171">
        <v>7</v>
      </c>
      <c r="AK22" s="172">
        <v>6</v>
      </c>
      <c r="AL22" s="172">
        <v>18675.92</v>
      </c>
      <c r="AM22" s="172">
        <v>323.8</v>
      </c>
      <c r="AN22" s="252"/>
      <c r="AO22" s="252"/>
      <c r="AP22" s="250"/>
    </row>
    <row r="23" spans="1:42" ht="23.25" customHeight="1" thickBot="1">
      <c r="A23" s="167"/>
      <c r="B23" s="168" t="s">
        <v>151</v>
      </c>
      <c r="C23" s="175">
        <v>1</v>
      </c>
      <c r="D23" s="175">
        <v>10</v>
      </c>
      <c r="E23" s="175">
        <v>1</v>
      </c>
      <c r="F23" s="175">
        <v>13</v>
      </c>
      <c r="G23" s="175">
        <v>1</v>
      </c>
      <c r="H23" s="175">
        <v>13</v>
      </c>
      <c r="I23" s="175">
        <v>1</v>
      </c>
      <c r="J23" s="175">
        <v>15</v>
      </c>
      <c r="K23" s="63">
        <f t="shared" si="10"/>
        <v>4</v>
      </c>
      <c r="L23" s="64">
        <f t="shared" si="10"/>
        <v>51</v>
      </c>
      <c r="M23" s="176">
        <v>1</v>
      </c>
      <c r="N23" s="176">
        <v>6</v>
      </c>
      <c r="O23" s="175">
        <v>1</v>
      </c>
      <c r="P23" s="175">
        <v>6</v>
      </c>
      <c r="Q23" s="175">
        <v>1</v>
      </c>
      <c r="R23" s="175">
        <v>4</v>
      </c>
      <c r="S23" s="175">
        <v>1</v>
      </c>
      <c r="T23" s="175">
        <v>8</v>
      </c>
      <c r="U23" s="175">
        <v>1</v>
      </c>
      <c r="V23" s="175">
        <v>18</v>
      </c>
      <c r="W23" s="63">
        <f t="shared" si="11"/>
        <v>5</v>
      </c>
      <c r="X23" s="64">
        <f t="shared" si="11"/>
        <v>42</v>
      </c>
      <c r="Y23" s="176"/>
      <c r="Z23" s="175"/>
      <c r="AA23" s="175"/>
      <c r="AB23" s="130"/>
      <c r="AC23" s="68"/>
      <c r="AD23" s="69"/>
      <c r="AE23" s="65">
        <f t="shared" si="12"/>
        <v>9</v>
      </c>
      <c r="AF23" s="66">
        <f t="shared" si="12"/>
        <v>93</v>
      </c>
      <c r="AG23" s="169">
        <v>21</v>
      </c>
      <c r="AH23" s="170">
        <v>0</v>
      </c>
      <c r="AI23" s="171">
        <v>10</v>
      </c>
      <c r="AJ23" s="171">
        <v>10</v>
      </c>
      <c r="AK23" s="172">
        <v>11</v>
      </c>
      <c r="AL23" s="172">
        <v>26995</v>
      </c>
      <c r="AM23" s="172">
        <v>95.4</v>
      </c>
      <c r="AN23" s="252"/>
      <c r="AO23" s="252"/>
      <c r="AP23" s="250"/>
    </row>
    <row r="24" spans="1:42" ht="23.25" customHeight="1" thickBot="1">
      <c r="A24" s="58"/>
      <c r="B24" s="55" t="s">
        <v>152</v>
      </c>
      <c r="C24" s="76">
        <v>1</v>
      </c>
      <c r="D24" s="76">
        <v>2</v>
      </c>
      <c r="E24" s="76">
        <v>0</v>
      </c>
      <c r="F24" s="76">
        <v>5</v>
      </c>
      <c r="G24" s="76">
        <v>0</v>
      </c>
      <c r="H24" s="76">
        <v>6</v>
      </c>
      <c r="I24" s="76">
        <v>0</v>
      </c>
      <c r="J24" s="76">
        <v>3</v>
      </c>
      <c r="K24" s="63">
        <f t="shared" si="10"/>
        <v>1</v>
      </c>
      <c r="L24" s="64">
        <f t="shared" si="10"/>
        <v>16</v>
      </c>
      <c r="M24" s="77">
        <v>1</v>
      </c>
      <c r="N24" s="77">
        <v>2</v>
      </c>
      <c r="O24" s="76">
        <v>1</v>
      </c>
      <c r="P24" s="76">
        <v>2</v>
      </c>
      <c r="Q24" s="76">
        <v>1</v>
      </c>
      <c r="R24" s="76">
        <v>3</v>
      </c>
      <c r="S24" s="76">
        <v>0</v>
      </c>
      <c r="T24" s="76">
        <v>0</v>
      </c>
      <c r="U24" s="76">
        <v>1</v>
      </c>
      <c r="V24" s="76">
        <v>5</v>
      </c>
      <c r="W24" s="63">
        <f t="shared" si="11"/>
        <v>4</v>
      </c>
      <c r="X24" s="64">
        <f t="shared" si="11"/>
        <v>12</v>
      </c>
      <c r="Y24" s="77"/>
      <c r="Z24" s="76"/>
      <c r="AA24" s="76"/>
      <c r="AB24" s="78"/>
      <c r="AC24" s="177"/>
      <c r="AD24" s="178"/>
      <c r="AE24" s="65">
        <f t="shared" si="12"/>
        <v>5</v>
      </c>
      <c r="AF24" s="66">
        <f t="shared" si="12"/>
        <v>28</v>
      </c>
      <c r="AG24" s="83">
        <v>12</v>
      </c>
      <c r="AH24" s="84">
        <v>1</v>
      </c>
      <c r="AI24" s="85">
        <v>7</v>
      </c>
      <c r="AJ24" s="85">
        <v>7</v>
      </c>
      <c r="AK24" s="86">
        <v>5</v>
      </c>
      <c r="AL24" s="86">
        <v>21627.07</v>
      </c>
      <c r="AM24" s="86">
        <v>211.6</v>
      </c>
      <c r="AN24" s="252"/>
      <c r="AO24" s="252"/>
      <c r="AP24" s="250"/>
    </row>
    <row r="25" spans="1:42" ht="23.25" customHeight="1" thickBot="1">
      <c r="A25" s="59"/>
      <c r="B25" s="60" t="s">
        <v>153</v>
      </c>
      <c r="C25" s="155">
        <v>1</v>
      </c>
      <c r="D25" s="155">
        <v>3</v>
      </c>
      <c r="E25" s="155">
        <v>0</v>
      </c>
      <c r="F25" s="155">
        <v>3</v>
      </c>
      <c r="G25" s="155">
        <v>0</v>
      </c>
      <c r="H25" s="155">
        <v>2</v>
      </c>
      <c r="I25" s="155">
        <v>0</v>
      </c>
      <c r="J25" s="155">
        <v>3</v>
      </c>
      <c r="K25" s="63">
        <f t="shared" si="10"/>
        <v>1</v>
      </c>
      <c r="L25" s="64">
        <f t="shared" si="10"/>
        <v>11</v>
      </c>
      <c r="M25" s="182">
        <v>1</v>
      </c>
      <c r="N25" s="182">
        <v>3</v>
      </c>
      <c r="O25" s="155">
        <v>1</v>
      </c>
      <c r="P25" s="155">
        <v>5</v>
      </c>
      <c r="Q25" s="155">
        <v>1</v>
      </c>
      <c r="R25" s="155">
        <v>1</v>
      </c>
      <c r="S25" s="155">
        <v>1</v>
      </c>
      <c r="T25" s="155">
        <v>5</v>
      </c>
      <c r="U25" s="155">
        <v>1</v>
      </c>
      <c r="V25" s="155">
        <v>4</v>
      </c>
      <c r="W25" s="63">
        <f t="shared" si="11"/>
        <v>5</v>
      </c>
      <c r="X25" s="64">
        <f t="shared" si="11"/>
        <v>18</v>
      </c>
      <c r="Y25" s="182"/>
      <c r="Z25" s="155"/>
      <c r="AA25" s="155"/>
      <c r="AB25" s="179"/>
      <c r="AC25" s="180"/>
      <c r="AD25" s="181"/>
      <c r="AE25" s="65">
        <f t="shared" si="12"/>
        <v>6</v>
      </c>
      <c r="AF25" s="66">
        <f t="shared" si="12"/>
        <v>29</v>
      </c>
      <c r="AG25" s="98">
        <v>12</v>
      </c>
      <c r="AH25" s="99">
        <v>0</v>
      </c>
      <c r="AI25" s="100">
        <v>7</v>
      </c>
      <c r="AJ25" s="100">
        <v>7</v>
      </c>
      <c r="AK25" s="101">
        <v>5</v>
      </c>
      <c r="AL25" s="101">
        <v>22709.95</v>
      </c>
      <c r="AM25" s="101">
        <v>172.3</v>
      </c>
      <c r="AN25" s="252"/>
      <c r="AO25" s="252"/>
      <c r="AP25" s="250"/>
    </row>
    <row r="26" spans="1:42" s="13" customFormat="1" ht="23.25" customHeight="1" thickBot="1">
      <c r="A26" s="258" t="s">
        <v>23</v>
      </c>
      <c r="B26" s="259"/>
      <c r="C26" s="156">
        <f>SUM(C21:C25)</f>
        <v>5</v>
      </c>
      <c r="D26" s="156">
        <f aca="true" t="shared" si="13" ref="D26:AK26">SUM(D21:D25)</f>
        <v>21</v>
      </c>
      <c r="E26" s="156">
        <f t="shared" si="13"/>
        <v>2</v>
      </c>
      <c r="F26" s="156">
        <f t="shared" si="13"/>
        <v>30</v>
      </c>
      <c r="G26" s="156">
        <f t="shared" si="13"/>
        <v>1</v>
      </c>
      <c r="H26" s="156">
        <f t="shared" si="13"/>
        <v>24</v>
      </c>
      <c r="I26" s="156">
        <f t="shared" si="13"/>
        <v>1</v>
      </c>
      <c r="J26" s="156">
        <f t="shared" si="13"/>
        <v>30</v>
      </c>
      <c r="K26" s="156">
        <f t="shared" si="13"/>
        <v>9</v>
      </c>
      <c r="L26" s="156">
        <f t="shared" si="13"/>
        <v>105</v>
      </c>
      <c r="M26" s="156">
        <f t="shared" si="13"/>
        <v>4</v>
      </c>
      <c r="N26" s="156">
        <f t="shared" si="13"/>
        <v>17</v>
      </c>
      <c r="O26" s="156">
        <f t="shared" si="13"/>
        <v>5</v>
      </c>
      <c r="P26" s="156">
        <f t="shared" si="13"/>
        <v>24</v>
      </c>
      <c r="Q26" s="156">
        <f t="shared" si="13"/>
        <v>5</v>
      </c>
      <c r="R26" s="156">
        <f t="shared" si="13"/>
        <v>13</v>
      </c>
      <c r="S26" s="156">
        <f t="shared" si="13"/>
        <v>4</v>
      </c>
      <c r="T26" s="156">
        <f t="shared" si="13"/>
        <v>27</v>
      </c>
      <c r="U26" s="156">
        <f t="shared" si="13"/>
        <v>5</v>
      </c>
      <c r="V26" s="156">
        <f t="shared" si="13"/>
        <v>39</v>
      </c>
      <c r="W26" s="156">
        <f t="shared" si="13"/>
        <v>23</v>
      </c>
      <c r="X26" s="156">
        <f t="shared" si="13"/>
        <v>120</v>
      </c>
      <c r="Y26" s="156">
        <f t="shared" si="13"/>
        <v>0</v>
      </c>
      <c r="Z26" s="156">
        <f t="shared" si="13"/>
        <v>0</v>
      </c>
      <c r="AA26" s="156">
        <f t="shared" si="13"/>
        <v>0</v>
      </c>
      <c r="AB26" s="156">
        <f t="shared" si="13"/>
        <v>0</v>
      </c>
      <c r="AC26" s="156">
        <f t="shared" si="13"/>
        <v>0</v>
      </c>
      <c r="AD26" s="156">
        <f t="shared" si="13"/>
        <v>0</v>
      </c>
      <c r="AE26" s="156">
        <f t="shared" si="13"/>
        <v>32</v>
      </c>
      <c r="AF26" s="156">
        <f t="shared" si="13"/>
        <v>225</v>
      </c>
      <c r="AG26" s="184">
        <f t="shared" si="13"/>
        <v>75</v>
      </c>
      <c r="AH26" s="184">
        <f t="shared" si="13"/>
        <v>2</v>
      </c>
      <c r="AI26" s="184">
        <f t="shared" si="13"/>
        <v>41</v>
      </c>
      <c r="AJ26" s="184">
        <f t="shared" si="13"/>
        <v>41</v>
      </c>
      <c r="AK26" s="184">
        <f t="shared" si="13"/>
        <v>34</v>
      </c>
      <c r="AL26" s="32"/>
      <c r="AM26" s="61"/>
      <c r="AN26" s="252"/>
      <c r="AO26" s="252"/>
      <c r="AP26" s="250"/>
    </row>
    <row r="27" spans="1:42" ht="18" customHeight="1" thickBot="1">
      <c r="A27" s="237" t="s">
        <v>19</v>
      </c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9"/>
      <c r="AN27" s="252"/>
      <c r="AO27" s="252"/>
      <c r="AP27" s="250"/>
    </row>
    <row r="28" spans="1:42" ht="16.5" thickBot="1">
      <c r="A28" s="56"/>
      <c r="B28" s="57"/>
      <c r="C28" s="87"/>
      <c r="D28" s="87"/>
      <c r="E28" s="87"/>
      <c r="F28" s="87"/>
      <c r="G28" s="87"/>
      <c r="H28" s="87"/>
      <c r="I28" s="87"/>
      <c r="J28" s="91"/>
      <c r="K28" s="102"/>
      <c r="L28" s="103"/>
      <c r="M28" s="90"/>
      <c r="N28" s="87"/>
      <c r="O28" s="87"/>
      <c r="P28" s="87"/>
      <c r="Q28" s="87"/>
      <c r="R28" s="87"/>
      <c r="S28" s="87"/>
      <c r="T28" s="87"/>
      <c r="U28" s="87"/>
      <c r="V28" s="91"/>
      <c r="W28" s="88"/>
      <c r="X28" s="89"/>
      <c r="Y28" s="90"/>
      <c r="Z28" s="87"/>
      <c r="AA28" s="87"/>
      <c r="AB28" s="91"/>
      <c r="AC28" s="88"/>
      <c r="AD28" s="89"/>
      <c r="AE28" s="92"/>
      <c r="AF28" s="93"/>
      <c r="AG28" s="94"/>
      <c r="AH28" s="95"/>
      <c r="AI28" s="96"/>
      <c r="AJ28" s="96"/>
      <c r="AK28" s="97"/>
      <c r="AL28" s="97"/>
      <c r="AM28" s="97"/>
      <c r="AN28" s="252"/>
      <c r="AO28" s="252"/>
      <c r="AP28" s="250"/>
    </row>
    <row r="29" spans="1:42" s="12" customFormat="1" ht="16.5" customHeight="1" thickBot="1">
      <c r="A29" s="258" t="s">
        <v>22</v>
      </c>
      <c r="B29" s="259"/>
      <c r="C29" s="27"/>
      <c r="D29" s="27"/>
      <c r="E29" s="27"/>
      <c r="F29" s="27"/>
      <c r="G29" s="27"/>
      <c r="H29" s="27"/>
      <c r="I29" s="27"/>
      <c r="J29" s="28"/>
      <c r="K29" s="33"/>
      <c r="L29" s="34"/>
      <c r="M29" s="29"/>
      <c r="N29" s="27"/>
      <c r="O29" s="27"/>
      <c r="P29" s="27"/>
      <c r="Q29" s="27"/>
      <c r="R29" s="27"/>
      <c r="S29" s="27"/>
      <c r="T29" s="27"/>
      <c r="U29" s="27"/>
      <c r="V29" s="28"/>
      <c r="W29" s="52"/>
      <c r="X29" s="26"/>
      <c r="Y29" s="29"/>
      <c r="Z29" s="27"/>
      <c r="AA29" s="27"/>
      <c r="AB29" s="28"/>
      <c r="AC29" s="52"/>
      <c r="AD29" s="26"/>
      <c r="AE29" s="52"/>
      <c r="AF29" s="26"/>
      <c r="AG29" s="30"/>
      <c r="AH29" s="40"/>
      <c r="AI29" s="31"/>
      <c r="AJ29" s="31"/>
      <c r="AK29" s="32"/>
      <c r="AL29" s="32"/>
      <c r="AM29" s="32"/>
      <c r="AN29" s="252"/>
      <c r="AO29" s="252"/>
      <c r="AP29" s="250"/>
    </row>
    <row r="30" spans="1:42" s="12" customFormat="1" ht="18.75" customHeight="1" thickBot="1">
      <c r="A30" s="256" t="s">
        <v>20</v>
      </c>
      <c r="B30" s="257"/>
      <c r="C30" s="156">
        <f>C19+C26</f>
        <v>21</v>
      </c>
      <c r="D30" s="156">
        <f aca="true" t="shared" si="14" ref="D30:AK30">D19+D26</f>
        <v>333</v>
      </c>
      <c r="E30" s="156">
        <f t="shared" si="14"/>
        <v>19</v>
      </c>
      <c r="F30" s="156">
        <f t="shared" si="14"/>
        <v>358</v>
      </c>
      <c r="G30" s="156">
        <f t="shared" si="14"/>
        <v>15</v>
      </c>
      <c r="H30" s="156">
        <f t="shared" si="14"/>
        <v>323</v>
      </c>
      <c r="I30" s="156">
        <f t="shared" si="14"/>
        <v>17</v>
      </c>
      <c r="J30" s="156">
        <f t="shared" si="14"/>
        <v>354</v>
      </c>
      <c r="K30" s="156">
        <f t="shared" si="14"/>
        <v>72</v>
      </c>
      <c r="L30" s="156">
        <f t="shared" si="14"/>
        <v>1368</v>
      </c>
      <c r="M30" s="156">
        <f t="shared" si="14"/>
        <v>21</v>
      </c>
      <c r="N30" s="156">
        <f t="shared" si="14"/>
        <v>323</v>
      </c>
      <c r="O30" s="156">
        <f t="shared" si="14"/>
        <v>22</v>
      </c>
      <c r="P30" s="156">
        <f t="shared" si="14"/>
        <v>318</v>
      </c>
      <c r="Q30" s="156">
        <f t="shared" si="14"/>
        <v>20</v>
      </c>
      <c r="R30" s="156">
        <f t="shared" si="14"/>
        <v>274</v>
      </c>
      <c r="S30" s="156">
        <f t="shared" si="14"/>
        <v>18</v>
      </c>
      <c r="T30" s="156">
        <f t="shared" si="14"/>
        <v>287</v>
      </c>
      <c r="U30" s="156">
        <f t="shared" si="14"/>
        <v>21</v>
      </c>
      <c r="V30" s="156">
        <f t="shared" si="14"/>
        <v>352</v>
      </c>
      <c r="W30" s="156">
        <f t="shared" si="14"/>
        <v>102</v>
      </c>
      <c r="X30" s="156">
        <f t="shared" si="14"/>
        <v>1554</v>
      </c>
      <c r="Y30" s="156">
        <f t="shared" si="14"/>
        <v>8</v>
      </c>
      <c r="Z30" s="156">
        <f t="shared" si="14"/>
        <v>98</v>
      </c>
      <c r="AA30" s="156">
        <f t="shared" si="14"/>
        <v>7</v>
      </c>
      <c r="AB30" s="156">
        <f t="shared" si="14"/>
        <v>95</v>
      </c>
      <c r="AC30" s="156">
        <f t="shared" si="14"/>
        <v>15</v>
      </c>
      <c r="AD30" s="156">
        <f t="shared" si="14"/>
        <v>193</v>
      </c>
      <c r="AE30" s="156">
        <f t="shared" si="14"/>
        <v>189</v>
      </c>
      <c r="AF30" s="156">
        <f t="shared" si="14"/>
        <v>3115</v>
      </c>
      <c r="AG30" s="184">
        <f t="shared" si="14"/>
        <v>474</v>
      </c>
      <c r="AH30" s="184">
        <f t="shared" si="14"/>
        <v>20</v>
      </c>
      <c r="AI30" s="184">
        <f t="shared" si="14"/>
        <v>279</v>
      </c>
      <c r="AJ30" s="184">
        <f t="shared" si="14"/>
        <v>265</v>
      </c>
      <c r="AK30" s="184">
        <f t="shared" si="14"/>
        <v>195</v>
      </c>
      <c r="AL30" s="32"/>
      <c r="AM30" s="32"/>
      <c r="AN30" s="253"/>
      <c r="AO30" s="253"/>
      <c r="AP30" s="251"/>
    </row>
    <row r="32" spans="3:18" ht="18.75">
      <c r="C32" s="246" t="s">
        <v>27</v>
      </c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</row>
    <row r="33" spans="4:25" ht="12.75" customHeight="1">
      <c r="D33" s="229" t="s">
        <v>28</v>
      </c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</row>
    <row r="34" spans="4:25" ht="12.75" customHeight="1"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</row>
    <row r="35" spans="4:9" ht="12.75">
      <c r="D35" s="5"/>
      <c r="E35" s="5"/>
      <c r="F35" s="5"/>
      <c r="G35" s="5"/>
      <c r="H35" s="5"/>
      <c r="I35" s="6"/>
    </row>
    <row r="36" ht="12.75">
      <c r="C36" s="1" t="s">
        <v>156</v>
      </c>
    </row>
    <row r="37" spans="4:9" ht="12.75">
      <c r="D37" s="1" t="s">
        <v>157</v>
      </c>
      <c r="I37" s="1" t="s">
        <v>154</v>
      </c>
    </row>
    <row r="40" spans="3:9" ht="12.75">
      <c r="C40" s="2" t="s">
        <v>25</v>
      </c>
      <c r="D40" s="2"/>
      <c r="I40" s="1" t="s">
        <v>155</v>
      </c>
    </row>
    <row r="41" spans="3:4" ht="12.75">
      <c r="C41" s="2"/>
      <c r="D41" s="2"/>
    </row>
    <row r="42" spans="3:10" ht="12.75">
      <c r="C42" s="2" t="s">
        <v>26</v>
      </c>
      <c r="D42" s="2"/>
      <c r="E42" s="266">
        <v>89083220272</v>
      </c>
      <c r="F42" s="266"/>
      <c r="G42" s="266"/>
      <c r="H42" s="266"/>
      <c r="I42" s="266"/>
      <c r="J42" s="266"/>
    </row>
  </sheetData>
  <sheetProtection/>
  <mergeCells count="44">
    <mergeCell ref="E42:J42"/>
    <mergeCell ref="AF1:AK1"/>
    <mergeCell ref="AI6:AK6"/>
    <mergeCell ref="A8:AM8"/>
    <mergeCell ref="AG6:AG7"/>
    <mergeCell ref="AM1:AO1"/>
    <mergeCell ref="A29:B29"/>
    <mergeCell ref="Q6:R6"/>
    <mergeCell ref="S6:T6"/>
    <mergeCell ref="U6:V6"/>
    <mergeCell ref="AB1:AE1"/>
    <mergeCell ref="B4:AF4"/>
    <mergeCell ref="C32:R32"/>
    <mergeCell ref="A19:B19"/>
    <mergeCell ref="W6:X6"/>
    <mergeCell ref="G6:H6"/>
    <mergeCell ref="Y6:Z6"/>
    <mergeCell ref="B2:AF2"/>
    <mergeCell ref="AP8:AP30"/>
    <mergeCell ref="AO8:AO30"/>
    <mergeCell ref="A27:AM27"/>
    <mergeCell ref="AN6:AN7"/>
    <mergeCell ref="AA6:AB6"/>
    <mergeCell ref="A30:B30"/>
    <mergeCell ref="A26:B26"/>
    <mergeCell ref="A6:A7"/>
    <mergeCell ref="B6:B7"/>
    <mergeCell ref="AN8:AN30"/>
    <mergeCell ref="AO6:AP6"/>
    <mergeCell ref="AM5:AO5"/>
    <mergeCell ref="AC6:AD6"/>
    <mergeCell ref="M6:N6"/>
    <mergeCell ref="D3:AF3"/>
    <mergeCell ref="AE6:AF6"/>
    <mergeCell ref="AH6:AH7"/>
    <mergeCell ref="D33:Y34"/>
    <mergeCell ref="AM6:AM7"/>
    <mergeCell ref="E6:F6"/>
    <mergeCell ref="C6:D6"/>
    <mergeCell ref="I6:J6"/>
    <mergeCell ref="AL6:AL7"/>
    <mergeCell ref="O6:P6"/>
    <mergeCell ref="A20:AM20"/>
    <mergeCell ref="K6:L6"/>
  </mergeCells>
  <printOptions horizontalCentered="1"/>
  <pageMargins left="0" right="0" top="0" bottom="0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zoomScale="40" zoomScaleNormal="40" zoomScalePageLayoutView="0" workbookViewId="0" topLeftCell="A1">
      <pane xSplit="2" ySplit="7" topLeftCell="C1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E45" sqref="AE45"/>
    </sheetView>
  </sheetViews>
  <sheetFormatPr defaultColWidth="9.140625" defaultRowHeight="12.75"/>
  <cols>
    <col min="1" max="1" width="72.140625" style="18" customWidth="1"/>
    <col min="2" max="2" width="6.00390625" style="18" customWidth="1"/>
    <col min="3" max="12" width="10.8515625" style="18" customWidth="1"/>
    <col min="13" max="16384" width="9.140625" style="18" customWidth="1"/>
  </cols>
  <sheetData>
    <row r="1" spans="1:12" ht="15.75" customHeight="1">
      <c r="A1" s="39"/>
      <c r="B1" s="39"/>
      <c r="C1" s="39"/>
      <c r="D1" s="39"/>
      <c r="E1" s="39"/>
      <c r="F1" s="39"/>
      <c r="G1" s="39"/>
      <c r="H1" s="39"/>
      <c r="I1" s="39"/>
      <c r="J1" s="7"/>
      <c r="K1" s="273" t="s">
        <v>106</v>
      </c>
      <c r="L1" s="273"/>
    </row>
    <row r="2" spans="1:12" ht="15.75" customHeight="1">
      <c r="A2" s="281" t="s">
        <v>89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</row>
    <row r="3" spans="1:12" ht="25.5" customHeight="1">
      <c r="A3" s="274" t="s">
        <v>168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</row>
    <row r="4" spans="1:12" ht="19.5" customHeight="1" thickBot="1">
      <c r="A4" s="280" t="s">
        <v>59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</row>
    <row r="5" spans="1:12" ht="15.75" customHeight="1" thickBot="1">
      <c r="A5" s="286"/>
      <c r="B5" s="275" t="s">
        <v>31</v>
      </c>
      <c r="C5" s="278">
        <v>2020</v>
      </c>
      <c r="D5" s="279"/>
      <c r="E5" s="278">
        <v>2021</v>
      </c>
      <c r="F5" s="279"/>
      <c r="G5" s="278">
        <v>2022</v>
      </c>
      <c r="H5" s="279"/>
      <c r="I5" s="278">
        <v>2023</v>
      </c>
      <c r="J5" s="279"/>
      <c r="K5" s="278">
        <v>2024</v>
      </c>
      <c r="L5" s="279"/>
    </row>
    <row r="6" spans="1:12" ht="17.25" customHeight="1" thickBot="1">
      <c r="A6" s="287"/>
      <c r="B6" s="276"/>
      <c r="C6" s="284" t="s">
        <v>54</v>
      </c>
      <c r="D6" s="285"/>
      <c r="E6" s="284" t="s">
        <v>54</v>
      </c>
      <c r="F6" s="285"/>
      <c r="G6" s="284" t="s">
        <v>54</v>
      </c>
      <c r="H6" s="285"/>
      <c r="I6" s="284" t="s">
        <v>54</v>
      </c>
      <c r="J6" s="285"/>
      <c r="K6" s="284" t="s">
        <v>54</v>
      </c>
      <c r="L6" s="285"/>
    </row>
    <row r="7" spans="1:12" ht="15.75" thickBot="1">
      <c r="A7" s="288"/>
      <c r="B7" s="277"/>
      <c r="C7" s="104" t="s">
        <v>32</v>
      </c>
      <c r="D7" s="105" t="s">
        <v>33</v>
      </c>
      <c r="E7" s="104" t="s">
        <v>32</v>
      </c>
      <c r="F7" s="105" t="s">
        <v>33</v>
      </c>
      <c r="G7" s="104" t="s">
        <v>32</v>
      </c>
      <c r="H7" s="105" t="s">
        <v>33</v>
      </c>
      <c r="I7" s="104" t="s">
        <v>32</v>
      </c>
      <c r="J7" s="105" t="s">
        <v>33</v>
      </c>
      <c r="K7" s="104" t="s">
        <v>32</v>
      </c>
      <c r="L7" s="105" t="s">
        <v>33</v>
      </c>
    </row>
    <row r="8" spans="1:12" ht="16.5" customHeight="1">
      <c r="A8" s="106" t="s">
        <v>107</v>
      </c>
      <c r="B8" s="117" t="s">
        <v>34</v>
      </c>
      <c r="C8" s="65">
        <f aca="true" t="shared" si="0" ref="C8:L8">SUM(C10+C11+C12)</f>
        <v>14</v>
      </c>
      <c r="D8" s="131">
        <f t="shared" si="0"/>
        <v>8</v>
      </c>
      <c r="E8" s="65">
        <f t="shared" si="0"/>
        <v>13</v>
      </c>
      <c r="F8" s="131">
        <f t="shared" si="0"/>
        <v>7</v>
      </c>
      <c r="G8" s="65">
        <f t="shared" si="0"/>
        <v>13</v>
      </c>
      <c r="H8" s="131">
        <f t="shared" si="0"/>
        <v>7</v>
      </c>
      <c r="I8" s="65">
        <f t="shared" si="0"/>
        <v>13</v>
      </c>
      <c r="J8" s="131">
        <f t="shared" si="0"/>
        <v>7</v>
      </c>
      <c r="K8" s="65">
        <f t="shared" si="0"/>
        <v>13</v>
      </c>
      <c r="L8" s="131">
        <f t="shared" si="0"/>
        <v>7</v>
      </c>
    </row>
    <row r="9" spans="1:12" ht="16.5" customHeight="1">
      <c r="A9" s="107" t="s">
        <v>35</v>
      </c>
      <c r="B9" s="118"/>
      <c r="C9" s="132"/>
      <c r="D9" s="133"/>
      <c r="E9" s="132"/>
      <c r="F9" s="133"/>
      <c r="G9" s="132"/>
      <c r="H9" s="133"/>
      <c r="I9" s="132"/>
      <c r="J9" s="133"/>
      <c r="K9" s="132"/>
      <c r="L9" s="133"/>
    </row>
    <row r="10" spans="1:12" ht="15" customHeight="1">
      <c r="A10" s="108" t="s">
        <v>36</v>
      </c>
      <c r="B10" s="118" t="s">
        <v>34</v>
      </c>
      <c r="C10" s="132">
        <v>0</v>
      </c>
      <c r="D10" s="133">
        <v>0</v>
      </c>
      <c r="E10" s="132">
        <v>0</v>
      </c>
      <c r="F10" s="133">
        <v>0</v>
      </c>
      <c r="G10" s="132">
        <v>0</v>
      </c>
      <c r="H10" s="133">
        <v>0</v>
      </c>
      <c r="I10" s="132">
        <v>0</v>
      </c>
      <c r="J10" s="133">
        <v>0</v>
      </c>
      <c r="K10" s="132">
        <v>0</v>
      </c>
      <c r="L10" s="133">
        <v>0</v>
      </c>
    </row>
    <row r="11" spans="1:12" ht="15" customHeight="1">
      <c r="A11" s="108" t="s">
        <v>37</v>
      </c>
      <c r="B11" s="118" t="s">
        <v>34</v>
      </c>
      <c r="C11" s="132">
        <v>5</v>
      </c>
      <c r="D11" s="133">
        <v>5</v>
      </c>
      <c r="E11" s="132">
        <v>4</v>
      </c>
      <c r="F11" s="133">
        <v>4</v>
      </c>
      <c r="G11" s="132">
        <v>5</v>
      </c>
      <c r="H11" s="133">
        <v>5</v>
      </c>
      <c r="I11" s="132">
        <v>5</v>
      </c>
      <c r="J11" s="133">
        <v>5</v>
      </c>
      <c r="K11" s="132">
        <v>5</v>
      </c>
      <c r="L11" s="133">
        <v>5</v>
      </c>
    </row>
    <row r="12" spans="1:12" ht="15" customHeight="1" thickBot="1">
      <c r="A12" s="109" t="s">
        <v>43</v>
      </c>
      <c r="B12" s="119" t="s">
        <v>34</v>
      </c>
      <c r="C12" s="134">
        <v>9</v>
      </c>
      <c r="D12" s="135">
        <v>3</v>
      </c>
      <c r="E12" s="134">
        <v>9</v>
      </c>
      <c r="F12" s="135">
        <v>3</v>
      </c>
      <c r="G12" s="134">
        <v>8</v>
      </c>
      <c r="H12" s="135">
        <v>2</v>
      </c>
      <c r="I12" s="134">
        <v>8</v>
      </c>
      <c r="J12" s="135">
        <v>2</v>
      </c>
      <c r="K12" s="134">
        <v>8</v>
      </c>
      <c r="L12" s="135">
        <v>2</v>
      </c>
    </row>
    <row r="13" spans="1:12" ht="16.5" customHeight="1">
      <c r="A13" s="106" t="s">
        <v>108</v>
      </c>
      <c r="B13" s="117" t="s">
        <v>34</v>
      </c>
      <c r="C13" s="65">
        <f aca="true" t="shared" si="1" ref="C13:L13">SUM(C15+C16+C17)</f>
        <v>0</v>
      </c>
      <c r="D13" s="131">
        <f t="shared" si="1"/>
        <v>0</v>
      </c>
      <c r="E13" s="65">
        <f t="shared" si="1"/>
        <v>0</v>
      </c>
      <c r="F13" s="131">
        <f t="shared" si="1"/>
        <v>0</v>
      </c>
      <c r="G13" s="65">
        <f t="shared" si="1"/>
        <v>0</v>
      </c>
      <c r="H13" s="131">
        <f t="shared" si="1"/>
        <v>0</v>
      </c>
      <c r="I13" s="65">
        <f t="shared" si="1"/>
        <v>0</v>
      </c>
      <c r="J13" s="131">
        <f t="shared" si="1"/>
        <v>0</v>
      </c>
      <c r="K13" s="65">
        <f t="shared" si="1"/>
        <v>0</v>
      </c>
      <c r="L13" s="131">
        <f t="shared" si="1"/>
        <v>0</v>
      </c>
    </row>
    <row r="14" spans="1:12" ht="13.5" customHeight="1">
      <c r="A14" s="107" t="s">
        <v>35</v>
      </c>
      <c r="B14" s="118"/>
      <c r="C14" s="132"/>
      <c r="D14" s="133"/>
      <c r="E14" s="132"/>
      <c r="F14" s="133"/>
      <c r="G14" s="132"/>
      <c r="H14" s="133"/>
      <c r="I14" s="132"/>
      <c r="J14" s="133"/>
      <c r="K14" s="132"/>
      <c r="L14" s="133"/>
    </row>
    <row r="15" spans="1:12" ht="15.75" customHeight="1">
      <c r="A15" s="108" t="s">
        <v>36</v>
      </c>
      <c r="B15" s="119" t="s">
        <v>34</v>
      </c>
      <c r="C15" s="132">
        <v>0</v>
      </c>
      <c r="D15" s="133">
        <v>0</v>
      </c>
      <c r="E15" s="132">
        <v>0</v>
      </c>
      <c r="F15" s="133">
        <v>0</v>
      </c>
      <c r="G15" s="132">
        <v>0</v>
      </c>
      <c r="H15" s="133">
        <v>0</v>
      </c>
      <c r="I15" s="132">
        <v>0</v>
      </c>
      <c r="J15" s="133">
        <v>0</v>
      </c>
      <c r="K15" s="132">
        <v>0</v>
      </c>
      <c r="L15" s="133">
        <v>0</v>
      </c>
    </row>
    <row r="16" spans="1:12" ht="15.75" customHeight="1">
      <c r="A16" s="109" t="s">
        <v>37</v>
      </c>
      <c r="B16" s="119"/>
      <c r="C16" s="134">
        <v>0</v>
      </c>
      <c r="D16" s="135">
        <v>0</v>
      </c>
      <c r="E16" s="134">
        <v>0</v>
      </c>
      <c r="F16" s="135">
        <v>0</v>
      </c>
      <c r="G16" s="134">
        <v>0</v>
      </c>
      <c r="H16" s="135">
        <v>0</v>
      </c>
      <c r="I16" s="134">
        <v>0</v>
      </c>
      <c r="J16" s="135">
        <v>0</v>
      </c>
      <c r="K16" s="134">
        <v>0</v>
      </c>
      <c r="L16" s="135">
        <v>0</v>
      </c>
    </row>
    <row r="17" spans="1:12" ht="15.75" customHeight="1" thickBot="1">
      <c r="A17" s="110" t="s">
        <v>43</v>
      </c>
      <c r="B17" s="120" t="s">
        <v>34</v>
      </c>
      <c r="C17" s="136">
        <v>0</v>
      </c>
      <c r="D17" s="137">
        <v>0</v>
      </c>
      <c r="E17" s="136">
        <v>0</v>
      </c>
      <c r="F17" s="137">
        <v>0</v>
      </c>
      <c r="G17" s="136">
        <v>0</v>
      </c>
      <c r="H17" s="137">
        <v>0</v>
      </c>
      <c r="I17" s="136">
        <v>0</v>
      </c>
      <c r="J17" s="137">
        <v>0</v>
      </c>
      <c r="K17" s="136">
        <v>0</v>
      </c>
      <c r="L17" s="137">
        <v>0</v>
      </c>
    </row>
    <row r="18" spans="1:12" ht="16.5" customHeight="1">
      <c r="A18" s="111" t="s">
        <v>109</v>
      </c>
      <c r="B18" s="121" t="s">
        <v>50</v>
      </c>
      <c r="C18" s="71">
        <f aca="true" t="shared" si="2" ref="C18:L18">SUM(C20+C21+C22)</f>
        <v>3086</v>
      </c>
      <c r="D18" s="138">
        <f t="shared" si="2"/>
        <v>443</v>
      </c>
      <c r="E18" s="71">
        <f t="shared" si="2"/>
        <v>3077</v>
      </c>
      <c r="F18" s="138">
        <f t="shared" si="2"/>
        <v>422</v>
      </c>
      <c r="G18" s="71">
        <f t="shared" si="2"/>
        <v>3081</v>
      </c>
      <c r="H18" s="138">
        <f t="shared" si="2"/>
        <v>423</v>
      </c>
      <c r="I18" s="71">
        <f t="shared" si="2"/>
        <v>3013</v>
      </c>
      <c r="J18" s="138">
        <f t="shared" si="2"/>
        <v>422</v>
      </c>
      <c r="K18" s="71">
        <f t="shared" si="2"/>
        <v>2887</v>
      </c>
      <c r="L18" s="138">
        <f t="shared" si="2"/>
        <v>401</v>
      </c>
    </row>
    <row r="19" spans="1:12" ht="13.5" customHeight="1">
      <c r="A19" s="107" t="s">
        <v>35</v>
      </c>
      <c r="B19" s="118"/>
      <c r="C19" s="132"/>
      <c r="D19" s="133"/>
      <c r="E19" s="132"/>
      <c r="F19" s="133"/>
      <c r="G19" s="132"/>
      <c r="H19" s="133"/>
      <c r="I19" s="132"/>
      <c r="J19" s="133"/>
      <c r="K19" s="132"/>
      <c r="L19" s="133"/>
    </row>
    <row r="20" spans="1:12" ht="15.75" customHeight="1">
      <c r="A20" s="108" t="s">
        <v>40</v>
      </c>
      <c r="B20" s="118" t="s">
        <v>50</v>
      </c>
      <c r="C20" s="132">
        <v>0</v>
      </c>
      <c r="D20" s="133">
        <v>0</v>
      </c>
      <c r="E20" s="132">
        <v>0</v>
      </c>
      <c r="F20" s="133">
        <v>0</v>
      </c>
      <c r="G20" s="132">
        <v>0</v>
      </c>
      <c r="H20" s="133">
        <v>0</v>
      </c>
      <c r="I20" s="132">
        <v>0</v>
      </c>
      <c r="J20" s="133">
        <v>0</v>
      </c>
      <c r="K20" s="132">
        <v>0</v>
      </c>
      <c r="L20" s="133">
        <v>0</v>
      </c>
    </row>
    <row r="21" spans="1:12" ht="15.75" customHeight="1">
      <c r="A21" s="108" t="s">
        <v>41</v>
      </c>
      <c r="B21" s="118" t="s">
        <v>50</v>
      </c>
      <c r="C21" s="132">
        <v>263</v>
      </c>
      <c r="D21" s="133">
        <v>263</v>
      </c>
      <c r="E21" s="132">
        <v>225</v>
      </c>
      <c r="F21" s="133">
        <v>225</v>
      </c>
      <c r="G21" s="132">
        <v>269</v>
      </c>
      <c r="H21" s="133">
        <v>269</v>
      </c>
      <c r="I21" s="132">
        <v>275</v>
      </c>
      <c r="J21" s="133">
        <v>275</v>
      </c>
      <c r="K21" s="132">
        <v>265</v>
      </c>
      <c r="L21" s="133">
        <v>265</v>
      </c>
    </row>
    <row r="22" spans="1:12" ht="15.75" customHeight="1" thickBot="1">
      <c r="A22" s="110" t="s">
        <v>42</v>
      </c>
      <c r="B22" s="120" t="s">
        <v>50</v>
      </c>
      <c r="C22" s="136">
        <v>2823</v>
      </c>
      <c r="D22" s="137">
        <v>180</v>
      </c>
      <c r="E22" s="136">
        <v>2852</v>
      </c>
      <c r="F22" s="137">
        <v>197</v>
      </c>
      <c r="G22" s="136">
        <v>2812</v>
      </c>
      <c r="H22" s="137">
        <v>154</v>
      </c>
      <c r="I22" s="136">
        <v>2738</v>
      </c>
      <c r="J22" s="137">
        <v>147</v>
      </c>
      <c r="K22" s="136">
        <v>2622</v>
      </c>
      <c r="L22" s="137">
        <v>136</v>
      </c>
    </row>
    <row r="23" spans="1:12" ht="16.5" customHeight="1">
      <c r="A23" s="107" t="s">
        <v>35</v>
      </c>
      <c r="B23" s="118"/>
      <c r="C23" s="132"/>
      <c r="D23" s="133"/>
      <c r="E23" s="132"/>
      <c r="F23" s="133"/>
      <c r="G23" s="132"/>
      <c r="H23" s="133"/>
      <c r="I23" s="132"/>
      <c r="J23" s="133"/>
      <c r="K23" s="132"/>
      <c r="L23" s="133"/>
    </row>
    <row r="24" spans="1:12" ht="14.25" customHeight="1">
      <c r="A24" s="108" t="s">
        <v>110</v>
      </c>
      <c r="B24" s="118" t="s">
        <v>50</v>
      </c>
      <c r="C24" s="132">
        <v>1326</v>
      </c>
      <c r="D24" s="133">
        <v>183</v>
      </c>
      <c r="E24" s="132">
        <v>1284</v>
      </c>
      <c r="F24" s="133">
        <v>168</v>
      </c>
      <c r="G24" s="132">
        <v>1213</v>
      </c>
      <c r="H24" s="133">
        <v>154</v>
      </c>
      <c r="I24" s="132">
        <v>1119</v>
      </c>
      <c r="J24" s="133">
        <v>154</v>
      </c>
      <c r="K24" s="132">
        <v>1004</v>
      </c>
      <c r="L24" s="133">
        <v>142</v>
      </c>
    </row>
    <row r="25" spans="1:12" ht="16.5" customHeight="1">
      <c r="A25" s="107" t="s">
        <v>29</v>
      </c>
      <c r="B25" s="118"/>
      <c r="C25" s="132"/>
      <c r="D25" s="133"/>
      <c r="E25" s="132"/>
      <c r="F25" s="133"/>
      <c r="G25" s="132"/>
      <c r="H25" s="133"/>
      <c r="I25" s="132"/>
      <c r="J25" s="133"/>
      <c r="K25" s="132"/>
      <c r="L25" s="133"/>
    </row>
    <row r="26" spans="1:12" ht="20.25" customHeight="1">
      <c r="A26" s="38" t="s">
        <v>49</v>
      </c>
      <c r="B26" s="118" t="s">
        <v>50</v>
      </c>
      <c r="C26" s="132">
        <v>0</v>
      </c>
      <c r="D26" s="133">
        <v>0</v>
      </c>
      <c r="E26" s="132">
        <v>0</v>
      </c>
      <c r="F26" s="133">
        <v>0</v>
      </c>
      <c r="G26" s="132">
        <v>0</v>
      </c>
      <c r="H26" s="133">
        <v>0</v>
      </c>
      <c r="I26" s="132">
        <v>0</v>
      </c>
      <c r="J26" s="133">
        <v>0</v>
      </c>
      <c r="K26" s="132">
        <v>0</v>
      </c>
      <c r="L26" s="133">
        <v>0</v>
      </c>
    </row>
    <row r="27" spans="1:12" ht="30.75" customHeight="1">
      <c r="A27" s="38" t="s">
        <v>48</v>
      </c>
      <c r="B27" s="118" t="s">
        <v>50</v>
      </c>
      <c r="C27" s="132">
        <v>0</v>
      </c>
      <c r="D27" s="133">
        <v>0</v>
      </c>
      <c r="E27" s="132">
        <v>0</v>
      </c>
      <c r="F27" s="133">
        <v>0</v>
      </c>
      <c r="G27" s="132">
        <v>0</v>
      </c>
      <c r="H27" s="133">
        <v>0</v>
      </c>
      <c r="I27" s="132">
        <v>0</v>
      </c>
      <c r="J27" s="133">
        <v>0</v>
      </c>
      <c r="K27" s="132">
        <v>0</v>
      </c>
      <c r="L27" s="133">
        <v>0</v>
      </c>
    </row>
    <row r="28" spans="1:12" ht="15" customHeight="1">
      <c r="A28" s="108" t="s">
        <v>111</v>
      </c>
      <c r="B28" s="118" t="s">
        <v>50</v>
      </c>
      <c r="C28" s="132">
        <v>1556</v>
      </c>
      <c r="D28" s="133">
        <v>242</v>
      </c>
      <c r="E28" s="132">
        <v>1592</v>
      </c>
      <c r="F28" s="133">
        <v>236</v>
      </c>
      <c r="G28" s="132">
        <v>1672</v>
      </c>
      <c r="H28" s="133">
        <v>255</v>
      </c>
      <c r="I28" s="132">
        <v>1691</v>
      </c>
      <c r="J28" s="133">
        <v>256</v>
      </c>
      <c r="K28" s="132">
        <v>1680</v>
      </c>
      <c r="L28" s="133">
        <v>245</v>
      </c>
    </row>
    <row r="29" spans="1:12" ht="15" customHeight="1" thickBot="1">
      <c r="A29" s="109" t="s">
        <v>112</v>
      </c>
      <c r="B29" s="119" t="s">
        <v>50</v>
      </c>
      <c r="C29" s="134">
        <v>204</v>
      </c>
      <c r="D29" s="135">
        <v>18</v>
      </c>
      <c r="E29" s="134">
        <v>201</v>
      </c>
      <c r="F29" s="135">
        <v>18</v>
      </c>
      <c r="G29" s="134">
        <v>192</v>
      </c>
      <c r="H29" s="135">
        <v>14</v>
      </c>
      <c r="I29" s="134">
        <v>203</v>
      </c>
      <c r="J29" s="135">
        <v>12</v>
      </c>
      <c r="K29" s="134">
        <v>203</v>
      </c>
      <c r="L29" s="135">
        <v>14</v>
      </c>
    </row>
    <row r="30" spans="1:12" ht="44.25" customHeight="1" thickBot="1">
      <c r="A30" s="195" t="s">
        <v>113</v>
      </c>
      <c r="B30" s="122" t="s">
        <v>50</v>
      </c>
      <c r="C30" s="139"/>
      <c r="D30" s="140"/>
      <c r="E30" s="139"/>
      <c r="F30" s="140"/>
      <c r="G30" s="139"/>
      <c r="H30" s="140"/>
      <c r="I30" s="139"/>
      <c r="J30" s="140"/>
      <c r="K30" s="139"/>
      <c r="L30" s="140"/>
    </row>
    <row r="31" spans="1:12" ht="16.5" customHeight="1">
      <c r="A31" s="112" t="s">
        <v>114</v>
      </c>
      <c r="B31" s="117"/>
      <c r="C31" s="65">
        <f aca="true" t="shared" si="3" ref="C31:L31">SUM(C32:C33)</f>
        <v>14</v>
      </c>
      <c r="D31" s="66">
        <f t="shared" si="3"/>
        <v>8</v>
      </c>
      <c r="E31" s="65">
        <f t="shared" si="3"/>
        <v>13</v>
      </c>
      <c r="F31" s="66">
        <f t="shared" si="3"/>
        <v>7</v>
      </c>
      <c r="G31" s="65">
        <f t="shared" si="3"/>
        <v>13</v>
      </c>
      <c r="H31" s="66">
        <f t="shared" si="3"/>
        <v>7</v>
      </c>
      <c r="I31" s="65">
        <f t="shared" si="3"/>
        <v>13</v>
      </c>
      <c r="J31" s="66">
        <f t="shared" si="3"/>
        <v>7</v>
      </c>
      <c r="K31" s="65">
        <f t="shared" si="3"/>
        <v>13</v>
      </c>
      <c r="L31" s="66">
        <f t="shared" si="3"/>
        <v>7</v>
      </c>
    </row>
    <row r="32" spans="1:12" ht="16.5" customHeight="1">
      <c r="A32" s="113" t="s">
        <v>44</v>
      </c>
      <c r="B32" s="118" t="s">
        <v>34</v>
      </c>
      <c r="C32" s="132">
        <v>10</v>
      </c>
      <c r="D32" s="133">
        <v>8</v>
      </c>
      <c r="E32" s="132">
        <v>9</v>
      </c>
      <c r="F32" s="133">
        <v>7</v>
      </c>
      <c r="G32" s="132">
        <v>9</v>
      </c>
      <c r="H32" s="133">
        <v>7</v>
      </c>
      <c r="I32" s="132">
        <v>9</v>
      </c>
      <c r="J32" s="133">
        <v>7</v>
      </c>
      <c r="K32" s="132">
        <v>9</v>
      </c>
      <c r="L32" s="133">
        <v>7</v>
      </c>
    </row>
    <row r="33" spans="1:12" ht="16.5" customHeight="1" thickBot="1">
      <c r="A33" s="114" t="s">
        <v>45</v>
      </c>
      <c r="B33" s="120" t="s">
        <v>34</v>
      </c>
      <c r="C33" s="136">
        <v>4</v>
      </c>
      <c r="D33" s="137">
        <v>0</v>
      </c>
      <c r="E33" s="136">
        <v>4</v>
      </c>
      <c r="F33" s="137">
        <v>0</v>
      </c>
      <c r="G33" s="136">
        <v>4</v>
      </c>
      <c r="H33" s="137">
        <v>0</v>
      </c>
      <c r="I33" s="136">
        <v>4</v>
      </c>
      <c r="J33" s="137">
        <v>0</v>
      </c>
      <c r="K33" s="136">
        <v>4</v>
      </c>
      <c r="L33" s="137">
        <v>0</v>
      </c>
    </row>
    <row r="34" spans="1:12" s="190" customFormat="1" ht="16.5" customHeight="1">
      <c r="A34" s="187" t="s">
        <v>115</v>
      </c>
      <c r="B34" s="188" t="s">
        <v>50</v>
      </c>
      <c r="C34" s="189">
        <v>2488</v>
      </c>
      <c r="D34" s="189">
        <v>443</v>
      </c>
      <c r="E34" s="189">
        <v>2515</v>
      </c>
      <c r="F34" s="189">
        <v>422</v>
      </c>
      <c r="G34" s="189">
        <v>2568</v>
      </c>
      <c r="H34" s="189">
        <v>423</v>
      </c>
      <c r="I34" s="189">
        <v>2547</v>
      </c>
      <c r="J34" s="189">
        <v>422</v>
      </c>
      <c r="K34" s="189">
        <v>2466</v>
      </c>
      <c r="L34" s="189">
        <v>401</v>
      </c>
    </row>
    <row r="35" spans="1:12" s="190" customFormat="1" ht="16.5" customHeight="1" thickBot="1">
      <c r="A35" s="191" t="s">
        <v>116</v>
      </c>
      <c r="B35" s="192" t="s">
        <v>50</v>
      </c>
      <c r="C35" s="193">
        <v>598</v>
      </c>
      <c r="D35" s="194">
        <v>0</v>
      </c>
      <c r="E35" s="193">
        <v>562</v>
      </c>
      <c r="F35" s="194">
        <v>0</v>
      </c>
      <c r="G35" s="193">
        <v>513</v>
      </c>
      <c r="H35" s="194">
        <v>0</v>
      </c>
      <c r="I35" s="193">
        <v>466</v>
      </c>
      <c r="J35" s="194">
        <v>0</v>
      </c>
      <c r="K35" s="193">
        <v>421</v>
      </c>
      <c r="L35" s="194">
        <v>0</v>
      </c>
    </row>
    <row r="36" spans="1:12" ht="16.5" customHeight="1">
      <c r="A36" s="115" t="s">
        <v>117</v>
      </c>
      <c r="B36" s="123" t="s">
        <v>50</v>
      </c>
      <c r="C36" s="141">
        <v>312</v>
      </c>
      <c r="D36" s="142">
        <v>37</v>
      </c>
      <c r="E36" s="141">
        <v>281</v>
      </c>
      <c r="F36" s="142">
        <v>34</v>
      </c>
      <c r="G36" s="141">
        <v>287</v>
      </c>
      <c r="H36" s="142">
        <v>40</v>
      </c>
      <c r="I36" s="141">
        <v>239</v>
      </c>
      <c r="J36" s="142">
        <v>43</v>
      </c>
      <c r="K36" s="141">
        <v>197</v>
      </c>
      <c r="L36" s="142">
        <v>25</v>
      </c>
    </row>
    <row r="37" spans="1:12" ht="16.5" customHeight="1">
      <c r="A37" s="107" t="s">
        <v>118</v>
      </c>
      <c r="B37" s="118" t="s">
        <v>50</v>
      </c>
      <c r="C37" s="132">
        <v>106</v>
      </c>
      <c r="D37" s="133">
        <v>11</v>
      </c>
      <c r="E37" s="132">
        <v>95</v>
      </c>
      <c r="F37" s="133">
        <v>7</v>
      </c>
      <c r="G37" s="132">
        <v>97</v>
      </c>
      <c r="H37" s="133">
        <v>7</v>
      </c>
      <c r="I37" s="132">
        <v>106</v>
      </c>
      <c r="J37" s="133">
        <v>5</v>
      </c>
      <c r="K37" s="132">
        <v>97</v>
      </c>
      <c r="L37" s="133">
        <v>9</v>
      </c>
    </row>
    <row r="38" spans="1:12" ht="16.5" customHeight="1">
      <c r="A38" s="107" t="s">
        <v>119</v>
      </c>
      <c r="B38" s="118" t="s">
        <v>50</v>
      </c>
      <c r="C38" s="132">
        <v>352</v>
      </c>
      <c r="D38" s="133">
        <v>76</v>
      </c>
      <c r="E38" s="132">
        <v>287</v>
      </c>
      <c r="F38" s="133">
        <v>55</v>
      </c>
      <c r="G38" s="132">
        <v>274</v>
      </c>
      <c r="H38" s="133">
        <v>35</v>
      </c>
      <c r="I38" s="132">
        <v>318</v>
      </c>
      <c r="J38" s="133">
        <v>42</v>
      </c>
      <c r="K38" s="132">
        <v>323</v>
      </c>
      <c r="L38" s="133">
        <v>48</v>
      </c>
    </row>
    <row r="39" spans="1:12" ht="16.5" customHeight="1" thickBot="1">
      <c r="A39" s="116" t="s">
        <v>120</v>
      </c>
      <c r="B39" s="120" t="s">
        <v>50</v>
      </c>
      <c r="C39" s="136">
        <v>95</v>
      </c>
      <c r="D39" s="137">
        <v>10</v>
      </c>
      <c r="E39" s="136">
        <v>98</v>
      </c>
      <c r="F39" s="137">
        <v>7</v>
      </c>
      <c r="G39" s="136">
        <v>106</v>
      </c>
      <c r="H39" s="137">
        <v>11</v>
      </c>
      <c r="I39" s="136">
        <v>95</v>
      </c>
      <c r="J39" s="137">
        <v>7</v>
      </c>
      <c r="K39" s="136">
        <v>97</v>
      </c>
      <c r="L39" s="137">
        <v>7</v>
      </c>
    </row>
    <row r="40" spans="1:12" s="190" customFormat="1" ht="16.5" customHeight="1">
      <c r="A40" s="196" t="s">
        <v>121</v>
      </c>
      <c r="B40" s="197" t="s">
        <v>34</v>
      </c>
      <c r="C40" s="198">
        <v>0</v>
      </c>
      <c r="D40" s="199">
        <v>0</v>
      </c>
      <c r="E40" s="198">
        <v>0</v>
      </c>
      <c r="F40" s="199">
        <v>0</v>
      </c>
      <c r="G40" s="198">
        <v>0</v>
      </c>
      <c r="H40" s="199">
        <v>0</v>
      </c>
      <c r="I40" s="198">
        <v>0</v>
      </c>
      <c r="J40" s="199">
        <v>0</v>
      </c>
      <c r="K40" s="198">
        <v>0</v>
      </c>
      <c r="L40" s="199">
        <v>0</v>
      </c>
    </row>
    <row r="41" spans="1:12" s="190" customFormat="1" ht="16.5" customHeight="1" thickBot="1">
      <c r="A41" s="200" t="s">
        <v>122</v>
      </c>
      <c r="B41" s="201" t="s">
        <v>50</v>
      </c>
      <c r="C41" s="202">
        <v>0</v>
      </c>
      <c r="D41" s="203">
        <v>0</v>
      </c>
      <c r="E41" s="202">
        <v>0</v>
      </c>
      <c r="F41" s="203">
        <v>0</v>
      </c>
      <c r="G41" s="202">
        <v>0</v>
      </c>
      <c r="H41" s="203">
        <v>0</v>
      </c>
      <c r="I41" s="202">
        <v>0</v>
      </c>
      <c r="J41" s="203">
        <v>0</v>
      </c>
      <c r="K41" s="202">
        <v>0</v>
      </c>
      <c r="L41" s="203">
        <v>0</v>
      </c>
    </row>
    <row r="42" spans="1:12" s="190" customFormat="1" ht="16.5" customHeight="1">
      <c r="A42" s="187" t="s">
        <v>123</v>
      </c>
      <c r="B42" s="188" t="s">
        <v>34</v>
      </c>
      <c r="C42" s="189">
        <v>0</v>
      </c>
      <c r="D42" s="204">
        <v>0</v>
      </c>
      <c r="E42" s="189">
        <v>0</v>
      </c>
      <c r="F42" s="204">
        <v>0</v>
      </c>
      <c r="G42" s="189">
        <v>0</v>
      </c>
      <c r="H42" s="204">
        <v>0</v>
      </c>
      <c r="I42" s="189">
        <v>0</v>
      </c>
      <c r="J42" s="204">
        <v>0</v>
      </c>
      <c r="K42" s="189">
        <v>0</v>
      </c>
      <c r="L42" s="204">
        <v>0</v>
      </c>
    </row>
    <row r="43" spans="1:12" s="190" customFormat="1" ht="16.5" customHeight="1">
      <c r="A43" s="205" t="s">
        <v>124</v>
      </c>
      <c r="B43" s="206" t="s">
        <v>50</v>
      </c>
      <c r="C43" s="207">
        <v>0</v>
      </c>
      <c r="D43" s="208">
        <v>0</v>
      </c>
      <c r="E43" s="207">
        <v>0</v>
      </c>
      <c r="F43" s="208">
        <v>0</v>
      </c>
      <c r="G43" s="207">
        <v>0</v>
      </c>
      <c r="H43" s="208">
        <v>0</v>
      </c>
      <c r="I43" s="207">
        <v>0</v>
      </c>
      <c r="J43" s="208">
        <v>0</v>
      </c>
      <c r="K43" s="207">
        <v>0</v>
      </c>
      <c r="L43" s="208">
        <v>0</v>
      </c>
    </row>
    <row r="44" spans="1:12" s="190" customFormat="1" ht="36.75" customHeight="1">
      <c r="A44" s="205" t="s">
        <v>125</v>
      </c>
      <c r="B44" s="206" t="s">
        <v>34</v>
      </c>
      <c r="C44" s="207">
        <v>0</v>
      </c>
      <c r="D44" s="208">
        <v>0</v>
      </c>
      <c r="E44" s="207">
        <v>0</v>
      </c>
      <c r="F44" s="208">
        <v>0</v>
      </c>
      <c r="G44" s="207">
        <v>0</v>
      </c>
      <c r="H44" s="208">
        <v>0</v>
      </c>
      <c r="I44" s="207">
        <v>0</v>
      </c>
      <c r="J44" s="208">
        <v>0</v>
      </c>
      <c r="K44" s="207">
        <v>0</v>
      </c>
      <c r="L44" s="208">
        <v>0</v>
      </c>
    </row>
    <row r="45" spans="1:12" s="190" customFormat="1" ht="33.75" customHeight="1">
      <c r="A45" s="205" t="s">
        <v>126</v>
      </c>
      <c r="B45" s="206" t="s">
        <v>50</v>
      </c>
      <c r="C45" s="207">
        <v>0</v>
      </c>
      <c r="D45" s="208">
        <v>0</v>
      </c>
      <c r="E45" s="207">
        <v>0</v>
      </c>
      <c r="F45" s="208">
        <v>0</v>
      </c>
      <c r="G45" s="207">
        <v>0</v>
      </c>
      <c r="H45" s="208">
        <v>0</v>
      </c>
      <c r="I45" s="207">
        <v>0</v>
      </c>
      <c r="J45" s="208">
        <v>0</v>
      </c>
      <c r="K45" s="207">
        <v>0</v>
      </c>
      <c r="L45" s="208">
        <v>0</v>
      </c>
    </row>
    <row r="46" spans="1:12" s="190" customFormat="1" ht="16.5" customHeight="1" thickBot="1">
      <c r="A46" s="209" t="s">
        <v>127</v>
      </c>
      <c r="B46" s="210" t="s">
        <v>50</v>
      </c>
      <c r="C46" s="211">
        <v>0</v>
      </c>
      <c r="D46" s="212">
        <v>0</v>
      </c>
      <c r="E46" s="211">
        <v>0</v>
      </c>
      <c r="F46" s="212">
        <v>0</v>
      </c>
      <c r="G46" s="211">
        <v>0</v>
      </c>
      <c r="H46" s="212">
        <v>0</v>
      </c>
      <c r="I46" s="211">
        <v>0</v>
      </c>
      <c r="J46" s="212">
        <v>0</v>
      </c>
      <c r="K46" s="211">
        <v>0</v>
      </c>
      <c r="L46" s="212">
        <v>0</v>
      </c>
    </row>
    <row r="47" spans="1:12" s="190" customFormat="1" ht="18.75" customHeight="1">
      <c r="A47" s="187" t="s">
        <v>128</v>
      </c>
      <c r="B47" s="188" t="s">
        <v>34</v>
      </c>
      <c r="C47" s="189">
        <v>2</v>
      </c>
      <c r="D47" s="204">
        <v>0</v>
      </c>
      <c r="E47" s="189">
        <v>2</v>
      </c>
      <c r="F47" s="204">
        <v>0</v>
      </c>
      <c r="G47" s="189">
        <v>2</v>
      </c>
      <c r="H47" s="204">
        <v>0</v>
      </c>
      <c r="I47" s="189">
        <v>2</v>
      </c>
      <c r="J47" s="204">
        <v>0</v>
      </c>
      <c r="K47" s="189">
        <v>2</v>
      </c>
      <c r="L47" s="204">
        <v>0</v>
      </c>
    </row>
    <row r="48" spans="1:12" s="190" customFormat="1" ht="34.5" customHeight="1" thickBot="1">
      <c r="A48" s="213" t="s">
        <v>129</v>
      </c>
      <c r="B48" s="214" t="s">
        <v>50</v>
      </c>
      <c r="C48" s="215">
        <v>2632</v>
      </c>
      <c r="D48" s="216">
        <v>365</v>
      </c>
      <c r="E48" s="215">
        <v>2634</v>
      </c>
      <c r="F48" s="216">
        <v>337</v>
      </c>
      <c r="G48" s="215">
        <v>2639</v>
      </c>
      <c r="H48" s="216">
        <v>339</v>
      </c>
      <c r="I48" s="215">
        <v>2581</v>
      </c>
      <c r="J48" s="216">
        <v>339</v>
      </c>
      <c r="K48" s="215">
        <v>2474</v>
      </c>
      <c r="L48" s="216">
        <v>321</v>
      </c>
    </row>
    <row r="49" spans="1:12" ht="26.25" customHeight="1">
      <c r="A49" s="282" t="s">
        <v>159</v>
      </c>
      <c r="B49" s="282"/>
      <c r="C49" s="283" t="s">
        <v>160</v>
      </c>
      <c r="D49" s="283"/>
      <c r="E49" s="283"/>
      <c r="F49" s="283"/>
      <c r="G49" s="283"/>
      <c r="H49" s="283"/>
      <c r="I49" s="283"/>
      <c r="J49" s="283"/>
      <c r="K49" s="283"/>
      <c r="L49" s="15"/>
    </row>
    <row r="50" spans="11:12" ht="14.25">
      <c r="K50" s="8"/>
      <c r="L50" s="8"/>
    </row>
  </sheetData>
  <sheetProtection/>
  <mergeCells count="19">
    <mergeCell ref="A49:B49"/>
    <mergeCell ref="C49:I49"/>
    <mergeCell ref="J49:K49"/>
    <mergeCell ref="I6:J6"/>
    <mergeCell ref="K6:L6"/>
    <mergeCell ref="E6:F6"/>
    <mergeCell ref="G6:H6"/>
    <mergeCell ref="C6:D6"/>
    <mergeCell ref="A5:A7"/>
    <mergeCell ref="K1:L1"/>
    <mergeCell ref="B5:B7"/>
    <mergeCell ref="C5:D5"/>
    <mergeCell ref="K5:L5"/>
    <mergeCell ref="I5:J5"/>
    <mergeCell ref="G5:H5"/>
    <mergeCell ref="A4:L4"/>
    <mergeCell ref="A2:L2"/>
    <mergeCell ref="A3:L3"/>
    <mergeCell ref="E5:F5"/>
  </mergeCells>
  <printOptions horizontalCentered="1"/>
  <pageMargins left="0" right="0" top="0" bottom="0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view="pageLayout" zoomScale="90" zoomScalePageLayoutView="90" workbookViewId="0" topLeftCell="A1">
      <selection activeCell="D13" sqref="D13"/>
    </sheetView>
  </sheetViews>
  <sheetFormatPr defaultColWidth="9.140625" defaultRowHeight="12.75"/>
  <cols>
    <col min="1" max="1" width="22.00390625" style="1" customWidth="1"/>
    <col min="2" max="2" width="12.57421875" style="1" customWidth="1"/>
    <col min="3" max="3" width="26.421875" style="1" customWidth="1"/>
    <col min="4" max="4" width="26.57421875" style="1" customWidth="1"/>
    <col min="5" max="5" width="28.140625" style="1" customWidth="1"/>
    <col min="6" max="6" width="28.00390625" style="1" customWidth="1"/>
    <col min="7" max="7" width="28.28125" style="1" customWidth="1"/>
    <col min="8" max="16384" width="9.140625" style="1" customWidth="1"/>
  </cols>
  <sheetData>
    <row r="1" ht="15.75" customHeight="1">
      <c r="G1" s="11" t="s">
        <v>38</v>
      </c>
    </row>
    <row r="2" spans="1:7" ht="18.75" customHeight="1">
      <c r="A2" s="289" t="s">
        <v>103</v>
      </c>
      <c r="B2" s="289"/>
      <c r="C2" s="289"/>
      <c r="D2" s="289"/>
      <c r="E2" s="289"/>
      <c r="F2" s="289"/>
      <c r="G2" s="289"/>
    </row>
    <row r="3" spans="1:6" ht="14.25">
      <c r="A3" s="10"/>
      <c r="B3" s="10"/>
      <c r="C3" s="10"/>
      <c r="D3" s="10"/>
      <c r="E3" s="10"/>
      <c r="F3" s="10"/>
    </row>
    <row r="4" spans="1:7" ht="15.75" customHeight="1">
      <c r="A4" s="290" t="s">
        <v>52</v>
      </c>
      <c r="B4" s="291" t="s">
        <v>104</v>
      </c>
      <c r="C4" s="290" t="s">
        <v>30</v>
      </c>
      <c r="D4" s="290"/>
      <c r="E4" s="290"/>
      <c r="F4" s="290"/>
      <c r="G4" s="290"/>
    </row>
    <row r="5" spans="1:7" ht="49.5" customHeight="1">
      <c r="A5" s="290"/>
      <c r="B5" s="291"/>
      <c r="C5" s="62" t="s">
        <v>161</v>
      </c>
      <c r="D5" s="62" t="s">
        <v>162</v>
      </c>
      <c r="E5" s="62" t="s">
        <v>57</v>
      </c>
      <c r="F5" s="62" t="s">
        <v>56</v>
      </c>
      <c r="G5" s="62" t="s">
        <v>56</v>
      </c>
    </row>
    <row r="6" spans="1:7" ht="29.25" customHeight="1">
      <c r="A6" s="290"/>
      <c r="B6" s="291"/>
      <c r="C6" s="62" t="s">
        <v>58</v>
      </c>
      <c r="D6" s="62" t="s">
        <v>58</v>
      </c>
      <c r="E6" s="62" t="s">
        <v>58</v>
      </c>
      <c r="F6" s="62" t="s">
        <v>58</v>
      </c>
      <c r="G6" s="62" t="s">
        <v>58</v>
      </c>
    </row>
    <row r="7" spans="1:7" ht="30">
      <c r="A7" s="185" t="s">
        <v>163</v>
      </c>
      <c r="B7" s="76">
        <v>4</v>
      </c>
      <c r="C7" s="76">
        <v>2</v>
      </c>
      <c r="D7" s="76">
        <v>2</v>
      </c>
      <c r="E7" s="186"/>
      <c r="F7" s="186"/>
      <c r="G7" s="186"/>
    </row>
    <row r="9" spans="1:4" s="4" customFormat="1" ht="15">
      <c r="A9" s="4" t="s">
        <v>164</v>
      </c>
      <c r="D9" s="4" t="s">
        <v>165</v>
      </c>
    </row>
    <row r="10" ht="15.75">
      <c r="A10" s="3"/>
    </row>
    <row r="11" ht="15.75">
      <c r="A11" s="3"/>
    </row>
    <row r="12" ht="12.75">
      <c r="A12" s="1" t="s">
        <v>166</v>
      </c>
    </row>
    <row r="13" ht="12.75">
      <c r="A13" s="1" t="s">
        <v>167</v>
      </c>
    </row>
  </sheetData>
  <sheetProtection/>
  <mergeCells count="4">
    <mergeCell ref="A2:G2"/>
    <mergeCell ref="A4:A6"/>
    <mergeCell ref="B4:B6"/>
    <mergeCell ref="C4:G4"/>
  </mergeCells>
  <printOptions/>
  <pageMargins left="0" right="0" top="0" bottom="0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6"/>
  <sheetViews>
    <sheetView view="pageLayout" zoomScale="80" zoomScalePageLayoutView="80" workbookViewId="0" topLeftCell="A1">
      <selection activeCell="P32" sqref="P32"/>
    </sheetView>
  </sheetViews>
  <sheetFormatPr defaultColWidth="9.140625" defaultRowHeight="12.75"/>
  <cols>
    <col min="1" max="1" width="20.8515625" style="0" customWidth="1"/>
    <col min="2" max="3" width="7.140625" style="0" customWidth="1"/>
    <col min="4" max="25" width="6.28125" style="0" customWidth="1"/>
  </cols>
  <sheetData>
    <row r="1" spans="1:27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05" t="s">
        <v>65</v>
      </c>
      <c r="W1" s="305"/>
      <c r="X1" s="305"/>
      <c r="Y1" s="1"/>
      <c r="Z1" s="1"/>
      <c r="AA1" s="1"/>
    </row>
    <row r="2" spans="1:2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6.25" customHeight="1">
      <c r="A3" s="304" t="s">
        <v>92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1"/>
      <c r="AA3" s="1"/>
    </row>
    <row r="4" spans="1:27" ht="20.25" customHeight="1">
      <c r="A4" s="304" t="s">
        <v>171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1"/>
      <c r="AA4" s="1"/>
    </row>
    <row r="5" spans="1:27" ht="18.75" customHeight="1">
      <c r="A5" s="306" t="s">
        <v>75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1"/>
      <c r="AA5" s="1"/>
    </row>
    <row r="6" spans="1:27" ht="18.75" customHeight="1" thickBot="1">
      <c r="A6" s="273" t="s">
        <v>74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1"/>
      <c r="AA6" s="1"/>
    </row>
    <row r="7" spans="1:27" ht="13.5" customHeight="1">
      <c r="A7" s="295"/>
      <c r="B7" s="298" t="s">
        <v>105</v>
      </c>
      <c r="C7" s="299"/>
      <c r="D7" s="302" t="s">
        <v>35</v>
      </c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294"/>
      <c r="Z7" s="1"/>
      <c r="AA7" s="1"/>
    </row>
    <row r="8" spans="1:27" ht="13.5" customHeight="1">
      <c r="A8" s="296"/>
      <c r="B8" s="300"/>
      <c r="C8" s="301"/>
      <c r="D8" s="302" t="s">
        <v>72</v>
      </c>
      <c r="E8" s="294"/>
      <c r="F8" s="293" t="s">
        <v>94</v>
      </c>
      <c r="G8" s="294"/>
      <c r="H8" s="293" t="s">
        <v>95</v>
      </c>
      <c r="I8" s="294"/>
      <c r="J8" s="293" t="s">
        <v>96</v>
      </c>
      <c r="K8" s="294"/>
      <c r="L8" s="293" t="s">
        <v>97</v>
      </c>
      <c r="M8" s="294"/>
      <c r="N8" s="293" t="s">
        <v>77</v>
      </c>
      <c r="O8" s="294"/>
      <c r="P8" s="293" t="s">
        <v>98</v>
      </c>
      <c r="Q8" s="294"/>
      <c r="R8" s="293" t="s">
        <v>99</v>
      </c>
      <c r="S8" s="294"/>
      <c r="T8" s="293" t="s">
        <v>100</v>
      </c>
      <c r="U8" s="294"/>
      <c r="V8" s="293" t="s">
        <v>101</v>
      </c>
      <c r="W8" s="294"/>
      <c r="X8" s="293" t="s">
        <v>102</v>
      </c>
      <c r="Y8" s="294"/>
      <c r="Z8" s="1"/>
      <c r="AA8" s="1"/>
    </row>
    <row r="9" spans="1:27" ht="40.5" customHeight="1">
      <c r="A9" s="297"/>
      <c r="B9" s="49" t="s">
        <v>71</v>
      </c>
      <c r="C9" s="50" t="s">
        <v>66</v>
      </c>
      <c r="D9" s="48" t="s">
        <v>71</v>
      </c>
      <c r="E9" s="47" t="s">
        <v>66</v>
      </c>
      <c r="F9" s="47" t="s">
        <v>71</v>
      </c>
      <c r="G9" s="47" t="s">
        <v>66</v>
      </c>
      <c r="H9" s="47" t="s">
        <v>71</v>
      </c>
      <c r="I9" s="47" t="s">
        <v>66</v>
      </c>
      <c r="J9" s="47" t="s">
        <v>71</v>
      </c>
      <c r="K9" s="47" t="s">
        <v>66</v>
      </c>
      <c r="L9" s="47" t="s">
        <v>71</v>
      </c>
      <c r="M9" s="47" t="s">
        <v>66</v>
      </c>
      <c r="N9" s="47" t="s">
        <v>71</v>
      </c>
      <c r="O9" s="47" t="s">
        <v>66</v>
      </c>
      <c r="P9" s="47" t="s">
        <v>71</v>
      </c>
      <c r="Q9" s="47" t="s">
        <v>66</v>
      </c>
      <c r="R9" s="47" t="s">
        <v>71</v>
      </c>
      <c r="S9" s="47" t="s">
        <v>66</v>
      </c>
      <c r="T9" s="47" t="s">
        <v>71</v>
      </c>
      <c r="U9" s="47" t="s">
        <v>66</v>
      </c>
      <c r="V9" s="47" t="s">
        <v>71</v>
      </c>
      <c r="W9" s="47" t="s">
        <v>66</v>
      </c>
      <c r="X9" s="47" t="s">
        <v>71</v>
      </c>
      <c r="Y9" s="47" t="s">
        <v>66</v>
      </c>
      <c r="Z9" s="1"/>
      <c r="AA9" s="1"/>
    </row>
    <row r="10" spans="1:27" ht="18.75" customHeight="1">
      <c r="A10" s="45" t="s">
        <v>90</v>
      </c>
      <c r="B10" s="124">
        <f>D10+F10+H10+J10+L10+N10+P10+R10+T10+V10+X10</f>
        <v>2623</v>
      </c>
      <c r="C10" s="125">
        <f>E10+G10+I10+K10+M10+O10+Q10+S10+U10+W10+Y10</f>
        <v>492</v>
      </c>
      <c r="D10" s="126">
        <v>290</v>
      </c>
      <c r="E10" s="127">
        <v>43</v>
      </c>
      <c r="F10" s="127">
        <v>301</v>
      </c>
      <c r="G10" s="127">
        <v>57</v>
      </c>
      <c r="H10" s="127">
        <v>274</v>
      </c>
      <c r="I10" s="127">
        <v>49</v>
      </c>
      <c r="J10" s="127">
        <v>290</v>
      </c>
      <c r="K10" s="127">
        <v>64</v>
      </c>
      <c r="L10" s="127">
        <v>275</v>
      </c>
      <c r="M10" s="127">
        <v>48</v>
      </c>
      <c r="N10" s="127">
        <v>273</v>
      </c>
      <c r="O10" s="127">
        <v>45</v>
      </c>
      <c r="P10" s="127">
        <v>238</v>
      </c>
      <c r="Q10" s="127">
        <v>36</v>
      </c>
      <c r="R10" s="127">
        <v>230</v>
      </c>
      <c r="S10" s="127">
        <v>57</v>
      </c>
      <c r="T10" s="127">
        <v>276</v>
      </c>
      <c r="U10" s="127">
        <v>76</v>
      </c>
      <c r="V10" s="127">
        <v>91</v>
      </c>
      <c r="W10" s="127">
        <v>7</v>
      </c>
      <c r="X10" s="127">
        <v>85</v>
      </c>
      <c r="Y10" s="127">
        <v>10</v>
      </c>
      <c r="Z10" s="1"/>
      <c r="AA10" s="1"/>
    </row>
    <row r="11" spans="1:27" ht="24.75" customHeight="1" thickBot="1">
      <c r="A11" s="45" t="s">
        <v>91</v>
      </c>
      <c r="B11" s="124">
        <f>D11+F11+H11+J11+L11+N11+P11+R11+T11+V11+X11</f>
        <v>2671</v>
      </c>
      <c r="C11" s="125">
        <f>E11+G11+I11+K11+M11+O11+Q11+S11+U11+W11+Y11</f>
        <v>494</v>
      </c>
      <c r="D11" s="126">
        <v>302</v>
      </c>
      <c r="E11" s="127">
        <v>60</v>
      </c>
      <c r="F11" s="127">
        <v>281</v>
      </c>
      <c r="G11" s="127">
        <v>45</v>
      </c>
      <c r="H11" s="127">
        <v>297</v>
      </c>
      <c r="I11" s="127">
        <v>63</v>
      </c>
      <c r="J11" s="127">
        <v>285</v>
      </c>
      <c r="K11" s="127">
        <v>47</v>
      </c>
      <c r="L11" s="127">
        <v>274</v>
      </c>
      <c r="M11" s="127">
        <v>44</v>
      </c>
      <c r="N11" s="127">
        <v>239</v>
      </c>
      <c r="O11" s="127">
        <v>37</v>
      </c>
      <c r="P11" s="127">
        <v>232</v>
      </c>
      <c r="Q11" s="127">
        <v>57</v>
      </c>
      <c r="R11" s="127">
        <v>278</v>
      </c>
      <c r="S11" s="127">
        <v>75</v>
      </c>
      <c r="T11" s="127">
        <v>285</v>
      </c>
      <c r="U11" s="127">
        <v>45</v>
      </c>
      <c r="V11" s="127">
        <v>95</v>
      </c>
      <c r="W11" s="127">
        <v>9</v>
      </c>
      <c r="X11" s="127">
        <v>103</v>
      </c>
      <c r="Y11" s="127">
        <v>12</v>
      </c>
      <c r="Z11" s="1"/>
      <c r="AA11" s="1"/>
    </row>
    <row r="12" spans="1:27" ht="25.5" customHeight="1" thickBot="1">
      <c r="A12" s="46" t="s">
        <v>70</v>
      </c>
      <c r="B12" s="217">
        <f>B10-B11</f>
        <v>-48</v>
      </c>
      <c r="C12" s="30">
        <f aca="true" t="shared" si="0" ref="C12:Y12">C10-C11</f>
        <v>-2</v>
      </c>
      <c r="D12" s="219">
        <f t="shared" si="0"/>
        <v>-12</v>
      </c>
      <c r="E12" s="219">
        <f t="shared" si="0"/>
        <v>-17</v>
      </c>
      <c r="F12" s="219">
        <f t="shared" si="0"/>
        <v>20</v>
      </c>
      <c r="G12" s="219">
        <f t="shared" si="0"/>
        <v>12</v>
      </c>
      <c r="H12" s="219">
        <f t="shared" si="0"/>
        <v>-23</v>
      </c>
      <c r="I12" s="219">
        <f t="shared" si="0"/>
        <v>-14</v>
      </c>
      <c r="J12" s="219">
        <f t="shared" si="0"/>
        <v>5</v>
      </c>
      <c r="K12" s="219">
        <f t="shared" si="0"/>
        <v>17</v>
      </c>
      <c r="L12" s="219">
        <f t="shared" si="0"/>
        <v>1</v>
      </c>
      <c r="M12" s="219">
        <f t="shared" si="0"/>
        <v>4</v>
      </c>
      <c r="N12" s="219">
        <f t="shared" si="0"/>
        <v>34</v>
      </c>
      <c r="O12" s="219">
        <f t="shared" si="0"/>
        <v>8</v>
      </c>
      <c r="P12" s="219">
        <f t="shared" si="0"/>
        <v>6</v>
      </c>
      <c r="Q12" s="219">
        <f t="shared" si="0"/>
        <v>-21</v>
      </c>
      <c r="R12" s="219">
        <f t="shared" si="0"/>
        <v>-48</v>
      </c>
      <c r="S12" s="219">
        <f t="shared" si="0"/>
        <v>-18</v>
      </c>
      <c r="T12" s="219">
        <f t="shared" si="0"/>
        <v>-9</v>
      </c>
      <c r="U12" s="219">
        <f t="shared" si="0"/>
        <v>31</v>
      </c>
      <c r="V12" s="219">
        <f t="shared" si="0"/>
        <v>-4</v>
      </c>
      <c r="W12" s="219">
        <f t="shared" si="0"/>
        <v>-2</v>
      </c>
      <c r="X12" s="219">
        <f t="shared" si="0"/>
        <v>-18</v>
      </c>
      <c r="Y12" s="219">
        <f t="shared" si="0"/>
        <v>-2</v>
      </c>
      <c r="Z12" s="1"/>
      <c r="AA12" s="1"/>
    </row>
    <row r="13" spans="1:27" ht="21.7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1"/>
      <c r="AA13" s="1"/>
    </row>
    <row r="14" spans="1:27" ht="13.5" thickBo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1"/>
      <c r="AA14" s="1"/>
    </row>
    <row r="15" spans="1:27" ht="12.75">
      <c r="A15" s="295"/>
      <c r="B15" s="298" t="s">
        <v>136</v>
      </c>
      <c r="C15" s="299"/>
      <c r="D15" s="302" t="s">
        <v>35</v>
      </c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294"/>
      <c r="Z15" s="1"/>
      <c r="AA15" s="1"/>
    </row>
    <row r="16" spans="1:27" ht="12.75">
      <c r="A16" s="296"/>
      <c r="B16" s="300"/>
      <c r="C16" s="301"/>
      <c r="D16" s="302" t="s">
        <v>72</v>
      </c>
      <c r="E16" s="294"/>
      <c r="F16" s="293" t="s">
        <v>94</v>
      </c>
      <c r="G16" s="294"/>
      <c r="H16" s="293" t="s">
        <v>95</v>
      </c>
      <c r="I16" s="294"/>
      <c r="J16" s="293" t="s">
        <v>96</v>
      </c>
      <c r="K16" s="294"/>
      <c r="L16" s="293" t="s">
        <v>97</v>
      </c>
      <c r="M16" s="294"/>
      <c r="N16" s="293" t="s">
        <v>77</v>
      </c>
      <c r="O16" s="294"/>
      <c r="P16" s="293" t="s">
        <v>98</v>
      </c>
      <c r="Q16" s="294"/>
      <c r="R16" s="293" t="s">
        <v>99</v>
      </c>
      <c r="S16" s="294"/>
      <c r="T16" s="293" t="s">
        <v>100</v>
      </c>
      <c r="U16" s="294"/>
      <c r="V16" s="293" t="s">
        <v>101</v>
      </c>
      <c r="W16" s="294"/>
      <c r="X16" s="293" t="s">
        <v>102</v>
      </c>
      <c r="Y16" s="294"/>
      <c r="Z16" s="1"/>
      <c r="AA16" s="1"/>
    </row>
    <row r="17" spans="1:27" ht="12.75">
      <c r="A17" s="297"/>
      <c r="B17" s="49" t="s">
        <v>71</v>
      </c>
      <c r="C17" s="50" t="s">
        <v>66</v>
      </c>
      <c r="D17" s="48" t="s">
        <v>71</v>
      </c>
      <c r="E17" s="47" t="s">
        <v>66</v>
      </c>
      <c r="F17" s="47" t="s">
        <v>71</v>
      </c>
      <c r="G17" s="47" t="s">
        <v>66</v>
      </c>
      <c r="H17" s="47" t="s">
        <v>71</v>
      </c>
      <c r="I17" s="47" t="s">
        <v>66</v>
      </c>
      <c r="J17" s="47" t="s">
        <v>71</v>
      </c>
      <c r="K17" s="47" t="s">
        <v>66</v>
      </c>
      <c r="L17" s="47" t="s">
        <v>71</v>
      </c>
      <c r="M17" s="47" t="s">
        <v>66</v>
      </c>
      <c r="N17" s="47" t="s">
        <v>71</v>
      </c>
      <c r="O17" s="47" t="s">
        <v>66</v>
      </c>
      <c r="P17" s="47" t="s">
        <v>71</v>
      </c>
      <c r="Q17" s="47" t="s">
        <v>66</v>
      </c>
      <c r="R17" s="47" t="s">
        <v>71</v>
      </c>
      <c r="S17" s="47" t="s">
        <v>66</v>
      </c>
      <c r="T17" s="47" t="s">
        <v>71</v>
      </c>
      <c r="U17" s="47" t="s">
        <v>66</v>
      </c>
      <c r="V17" s="47" t="s">
        <v>71</v>
      </c>
      <c r="W17" s="47" t="s">
        <v>66</v>
      </c>
      <c r="X17" s="47" t="s">
        <v>71</v>
      </c>
      <c r="Y17" s="47" t="s">
        <v>66</v>
      </c>
      <c r="Z17" s="1"/>
      <c r="AA17" s="1"/>
    </row>
    <row r="18" spans="1:27" ht="15.75">
      <c r="A18" s="45" t="s">
        <v>90</v>
      </c>
      <c r="B18" s="124">
        <f>D18+F18+H18+J18+L18+N18+P18+R18+T18+V18+X18</f>
        <v>0</v>
      </c>
      <c r="C18" s="125">
        <f>E18+G18+I18+K18+M18+O18+Q18+S18+U18+W18+Y18</f>
        <v>0</v>
      </c>
      <c r="D18" s="126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"/>
      <c r="AA18" s="1"/>
    </row>
    <row r="19" spans="1:27" ht="16.5" thickBot="1">
      <c r="A19" s="45" t="s">
        <v>91</v>
      </c>
      <c r="B19" s="124">
        <f>D19+F19+H19+J19+L19+N19+P19+R19+T19+V19+X19</f>
        <v>0</v>
      </c>
      <c r="C19" s="125">
        <f>E19+G19+I19+K19+M19+O19+Q19+S19+U19+W19+Y19</f>
        <v>0</v>
      </c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"/>
      <c r="AA19" s="1"/>
    </row>
    <row r="20" spans="1:27" ht="16.5" thickBot="1">
      <c r="A20" s="46" t="s">
        <v>70</v>
      </c>
      <c r="B20" s="217">
        <f>B18-B19</f>
        <v>0</v>
      </c>
      <c r="C20" s="30">
        <f aca="true" t="shared" si="1" ref="C20:Y20">C18-C19</f>
        <v>0</v>
      </c>
      <c r="D20" s="219">
        <f t="shared" si="1"/>
        <v>0</v>
      </c>
      <c r="E20" s="219">
        <f t="shared" si="1"/>
        <v>0</v>
      </c>
      <c r="F20" s="219">
        <f t="shared" si="1"/>
        <v>0</v>
      </c>
      <c r="G20" s="219">
        <f t="shared" si="1"/>
        <v>0</v>
      </c>
      <c r="H20" s="219">
        <f t="shared" si="1"/>
        <v>0</v>
      </c>
      <c r="I20" s="219">
        <f t="shared" si="1"/>
        <v>0</v>
      </c>
      <c r="J20" s="219">
        <f t="shared" si="1"/>
        <v>0</v>
      </c>
      <c r="K20" s="219">
        <f t="shared" si="1"/>
        <v>0</v>
      </c>
      <c r="L20" s="219">
        <f t="shared" si="1"/>
        <v>0</v>
      </c>
      <c r="M20" s="219">
        <f t="shared" si="1"/>
        <v>0</v>
      </c>
      <c r="N20" s="219">
        <f t="shared" si="1"/>
        <v>0</v>
      </c>
      <c r="O20" s="219">
        <f t="shared" si="1"/>
        <v>0</v>
      </c>
      <c r="P20" s="219">
        <f t="shared" si="1"/>
        <v>0</v>
      </c>
      <c r="Q20" s="219">
        <f t="shared" si="1"/>
        <v>0</v>
      </c>
      <c r="R20" s="219">
        <f t="shared" si="1"/>
        <v>0</v>
      </c>
      <c r="S20" s="219">
        <f t="shared" si="1"/>
        <v>0</v>
      </c>
      <c r="T20" s="219">
        <f t="shared" si="1"/>
        <v>0</v>
      </c>
      <c r="U20" s="219">
        <f t="shared" si="1"/>
        <v>0</v>
      </c>
      <c r="V20" s="219">
        <f t="shared" si="1"/>
        <v>0</v>
      </c>
      <c r="W20" s="219">
        <f t="shared" si="1"/>
        <v>0</v>
      </c>
      <c r="X20" s="219">
        <f t="shared" si="1"/>
        <v>0</v>
      </c>
      <c r="Y20" s="219">
        <f t="shared" si="1"/>
        <v>0</v>
      </c>
      <c r="Z20" s="1"/>
      <c r="AA20" s="1"/>
    </row>
    <row r="21" spans="1:27" ht="12.7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1"/>
      <c r="AA21" s="1"/>
    </row>
    <row r="22" spans="1:27" ht="15.75" customHeight="1">
      <c r="A22" s="3" t="s">
        <v>67</v>
      </c>
      <c r="B22" s="3" t="s">
        <v>169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1"/>
      <c r="AA22" s="1"/>
    </row>
    <row r="23" spans="1:27" ht="15.75">
      <c r="A23" s="3" t="s">
        <v>26</v>
      </c>
      <c r="B23" s="3" t="s">
        <v>170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1"/>
      <c r="AA23" s="1"/>
    </row>
    <row r="24" spans="1:27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</sheetData>
  <sheetProtection/>
  <mergeCells count="33">
    <mergeCell ref="V1:X1"/>
    <mergeCell ref="N8:O8"/>
    <mergeCell ref="P8:Q8"/>
    <mergeCell ref="R8:S8"/>
    <mergeCell ref="T8:U8"/>
    <mergeCell ref="D7:Y7"/>
    <mergeCell ref="X8:Y8"/>
    <mergeCell ref="A5:Y5"/>
    <mergeCell ref="A4:Y4"/>
    <mergeCell ref="A6:Y6"/>
    <mergeCell ref="A3:Y3"/>
    <mergeCell ref="L8:M8"/>
    <mergeCell ref="A7:A9"/>
    <mergeCell ref="B7:C8"/>
    <mergeCell ref="D8:E8"/>
    <mergeCell ref="V8:W8"/>
    <mergeCell ref="F8:G8"/>
    <mergeCell ref="H16:I16"/>
    <mergeCell ref="J16:K16"/>
    <mergeCell ref="L16:M16"/>
    <mergeCell ref="N16:O16"/>
    <mergeCell ref="H8:I8"/>
    <mergeCell ref="J8:K8"/>
    <mergeCell ref="P16:Q16"/>
    <mergeCell ref="R16:S16"/>
    <mergeCell ref="T16:U16"/>
    <mergeCell ref="V16:W16"/>
    <mergeCell ref="X16:Y16"/>
    <mergeCell ref="A15:A17"/>
    <mergeCell ref="B15:C16"/>
    <mergeCell ref="D15:Y15"/>
    <mergeCell ref="D16:E16"/>
    <mergeCell ref="F16:G16"/>
  </mergeCells>
  <printOptions horizontalCentered="1"/>
  <pageMargins left="0" right="0" top="0" bottom="0" header="0" footer="0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0"/>
  <sheetViews>
    <sheetView tabSelected="1" view="pageLayout" workbookViewId="0" topLeftCell="A1">
      <selection activeCell="M17" sqref="M17"/>
    </sheetView>
  </sheetViews>
  <sheetFormatPr defaultColWidth="9.140625" defaultRowHeight="12.75"/>
  <cols>
    <col min="1" max="1" width="19.8515625" style="0" customWidth="1"/>
    <col min="2" max="25" width="6.00390625" style="0" customWidth="1"/>
  </cols>
  <sheetData>
    <row r="1" spans="1:27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92" t="s">
        <v>68</v>
      </c>
      <c r="W1" s="292"/>
      <c r="X1" s="292"/>
      <c r="Y1" s="292"/>
      <c r="Z1" s="1"/>
      <c r="AA1" s="1"/>
    </row>
    <row r="2" spans="1:2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6.25" customHeight="1">
      <c r="A3" s="304" t="s">
        <v>93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1"/>
      <c r="AA3" s="1"/>
    </row>
    <row r="4" spans="1:27" ht="20.25" customHeight="1">
      <c r="A4" s="307" t="s">
        <v>158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1"/>
      <c r="AA4" s="1"/>
    </row>
    <row r="5" spans="1:27" ht="18.75" customHeight="1">
      <c r="A5" s="306" t="s">
        <v>75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9"/>
      <c r="Z5" s="1"/>
      <c r="AA5" s="1"/>
    </row>
    <row r="6" spans="1:27" ht="18.75" customHeight="1">
      <c r="A6" s="273" t="s">
        <v>74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39"/>
      <c r="Z6" s="1"/>
      <c r="AA6" s="1"/>
    </row>
    <row r="7" spans="1:27" ht="13.5" customHeight="1" thickBo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1"/>
      <c r="AA7" s="1"/>
    </row>
    <row r="8" spans="1:27" ht="13.5" customHeight="1">
      <c r="A8" s="308"/>
      <c r="B8" s="311" t="s">
        <v>137</v>
      </c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2"/>
      <c r="X8" s="313" t="s">
        <v>73</v>
      </c>
      <c r="Y8" s="314"/>
      <c r="Z8" s="1"/>
      <c r="AA8" s="1"/>
    </row>
    <row r="9" spans="1:27" ht="40.5" customHeight="1">
      <c r="A9" s="309"/>
      <c r="B9" s="291" t="s">
        <v>84</v>
      </c>
      <c r="C9" s="291"/>
      <c r="D9" s="291" t="s">
        <v>85</v>
      </c>
      <c r="E9" s="291"/>
      <c r="F9" s="291" t="s">
        <v>86</v>
      </c>
      <c r="G9" s="291"/>
      <c r="H9" s="291" t="s">
        <v>87</v>
      </c>
      <c r="I9" s="291"/>
      <c r="J9" s="291" t="s">
        <v>81</v>
      </c>
      <c r="K9" s="291"/>
      <c r="L9" s="291" t="s">
        <v>77</v>
      </c>
      <c r="M9" s="291"/>
      <c r="N9" s="291" t="s">
        <v>82</v>
      </c>
      <c r="O9" s="291"/>
      <c r="P9" s="291" t="s">
        <v>83</v>
      </c>
      <c r="Q9" s="291"/>
      <c r="R9" s="291" t="s">
        <v>78</v>
      </c>
      <c r="S9" s="291"/>
      <c r="T9" s="291" t="s">
        <v>79</v>
      </c>
      <c r="U9" s="291"/>
      <c r="V9" s="291" t="s">
        <v>80</v>
      </c>
      <c r="W9" s="317"/>
      <c r="X9" s="315"/>
      <c r="Y9" s="316"/>
      <c r="Z9" s="1"/>
      <c r="AA9" s="1"/>
    </row>
    <row r="10" spans="1:27" ht="18.75" customHeight="1">
      <c r="A10" s="310"/>
      <c r="B10" s="16" t="s">
        <v>71</v>
      </c>
      <c r="C10" s="16" t="s">
        <v>66</v>
      </c>
      <c r="D10" s="16" t="s">
        <v>71</v>
      </c>
      <c r="E10" s="16" t="s">
        <v>66</v>
      </c>
      <c r="F10" s="16" t="s">
        <v>71</v>
      </c>
      <c r="G10" s="16" t="s">
        <v>66</v>
      </c>
      <c r="H10" s="16" t="s">
        <v>71</v>
      </c>
      <c r="I10" s="16" t="s">
        <v>66</v>
      </c>
      <c r="J10" s="16" t="s">
        <v>71</v>
      </c>
      <c r="K10" s="16" t="s">
        <v>66</v>
      </c>
      <c r="L10" s="16" t="s">
        <v>71</v>
      </c>
      <c r="M10" s="16" t="s">
        <v>66</v>
      </c>
      <c r="N10" s="16" t="s">
        <v>71</v>
      </c>
      <c r="O10" s="16" t="s">
        <v>66</v>
      </c>
      <c r="P10" s="16" t="s">
        <v>71</v>
      </c>
      <c r="Q10" s="16" t="s">
        <v>66</v>
      </c>
      <c r="R10" s="16" t="s">
        <v>71</v>
      </c>
      <c r="S10" s="16" t="s">
        <v>66</v>
      </c>
      <c r="T10" s="16" t="s">
        <v>71</v>
      </c>
      <c r="U10" s="16" t="s">
        <v>66</v>
      </c>
      <c r="V10" s="16" t="s">
        <v>71</v>
      </c>
      <c r="W10" s="17" t="s">
        <v>66</v>
      </c>
      <c r="X10" s="220" t="s">
        <v>71</v>
      </c>
      <c r="Y10" s="221" t="s">
        <v>66</v>
      </c>
      <c r="Z10" s="1"/>
      <c r="AA10" s="1"/>
    </row>
    <row r="11" spans="1:27" ht="24.75" customHeight="1">
      <c r="A11" s="129" t="s">
        <v>130</v>
      </c>
      <c r="B11" s="183">
        <v>12</v>
      </c>
      <c r="C11" s="183">
        <v>9</v>
      </c>
      <c r="D11" s="222">
        <v>13</v>
      </c>
      <c r="E11" s="144">
        <v>6</v>
      </c>
      <c r="F11" s="144">
        <v>12</v>
      </c>
      <c r="G11" s="145">
        <v>3</v>
      </c>
      <c r="H11" s="145">
        <v>13</v>
      </c>
      <c r="I11" s="145">
        <v>4</v>
      </c>
      <c r="J11" s="145">
        <v>13</v>
      </c>
      <c r="K11" s="145">
        <v>8</v>
      </c>
      <c r="L11" s="145">
        <v>13</v>
      </c>
      <c r="M11" s="145">
        <v>9</v>
      </c>
      <c r="N11" s="145">
        <v>11</v>
      </c>
      <c r="O11" s="145">
        <v>9</v>
      </c>
      <c r="P11" s="145">
        <v>10</v>
      </c>
      <c r="Q11" s="145">
        <v>8</v>
      </c>
      <c r="R11" s="145">
        <v>12</v>
      </c>
      <c r="S11" s="145">
        <v>9</v>
      </c>
      <c r="T11" s="145">
        <v>6</v>
      </c>
      <c r="U11" s="145">
        <v>2</v>
      </c>
      <c r="V11" s="145">
        <v>5</v>
      </c>
      <c r="W11" s="146">
        <v>2</v>
      </c>
      <c r="X11" s="147">
        <f>B11+D11+F11+H11+J11+L11+N11+P11+R11+T11+V11</f>
        <v>120</v>
      </c>
      <c r="Y11" s="148">
        <f>C11+E11+G11+I11+K11+M11+O11+Q11+S11+U11+W11</f>
        <v>69</v>
      </c>
      <c r="Z11" s="1"/>
      <c r="AA11" s="1"/>
    </row>
    <row r="12" spans="1:27" ht="25.5" customHeight="1" thickBot="1">
      <c r="A12" s="128" t="s">
        <v>131</v>
      </c>
      <c r="B12" s="223">
        <v>13</v>
      </c>
      <c r="C12" s="223">
        <v>9</v>
      </c>
      <c r="D12" s="224">
        <v>12</v>
      </c>
      <c r="E12" s="225">
        <v>5</v>
      </c>
      <c r="F12" s="225">
        <v>14</v>
      </c>
      <c r="G12" s="226">
        <v>4</v>
      </c>
      <c r="H12" s="226">
        <v>13</v>
      </c>
      <c r="I12" s="226">
        <v>4</v>
      </c>
      <c r="J12" s="226">
        <v>13</v>
      </c>
      <c r="K12" s="226">
        <v>9</v>
      </c>
      <c r="L12" s="226">
        <v>11</v>
      </c>
      <c r="M12" s="226">
        <v>9</v>
      </c>
      <c r="N12" s="226">
        <v>11</v>
      </c>
      <c r="O12" s="226">
        <v>8</v>
      </c>
      <c r="P12" s="226">
        <v>13</v>
      </c>
      <c r="Q12" s="226">
        <v>9</v>
      </c>
      <c r="R12" s="226">
        <v>13</v>
      </c>
      <c r="S12" s="226">
        <v>8</v>
      </c>
      <c r="T12" s="226">
        <v>5</v>
      </c>
      <c r="U12" s="226">
        <v>2</v>
      </c>
      <c r="V12" s="226">
        <v>6</v>
      </c>
      <c r="W12" s="227">
        <v>3</v>
      </c>
      <c r="X12" s="147">
        <f>B12+D12+F12+H12+J12+L12+N12+P12+R12+T12+V12</f>
        <v>124</v>
      </c>
      <c r="Y12" s="148">
        <f>C12+E12+G12+I12+K12+M12+O12+Q12+S12+U12+W12</f>
        <v>70</v>
      </c>
      <c r="Z12" s="1"/>
      <c r="AA12" s="1"/>
    </row>
    <row r="13" spans="1:27" ht="21.75" customHeight="1" thickBot="1">
      <c r="A13" s="44" t="s">
        <v>70</v>
      </c>
      <c r="B13" s="218">
        <f>B11-B12</f>
        <v>-1</v>
      </c>
      <c r="C13" s="218">
        <f aca="true" t="shared" si="0" ref="C13:Y13">C11-C12</f>
        <v>0</v>
      </c>
      <c r="D13" s="218">
        <f t="shared" si="0"/>
        <v>1</v>
      </c>
      <c r="E13" s="218">
        <f t="shared" si="0"/>
        <v>1</v>
      </c>
      <c r="F13" s="218">
        <f t="shared" si="0"/>
        <v>-2</v>
      </c>
      <c r="G13" s="218">
        <f t="shared" si="0"/>
        <v>-1</v>
      </c>
      <c r="H13" s="218">
        <f t="shared" si="0"/>
        <v>0</v>
      </c>
      <c r="I13" s="218">
        <f t="shared" si="0"/>
        <v>0</v>
      </c>
      <c r="J13" s="218">
        <f t="shared" si="0"/>
        <v>0</v>
      </c>
      <c r="K13" s="218">
        <f t="shared" si="0"/>
        <v>-1</v>
      </c>
      <c r="L13" s="218">
        <f t="shared" si="0"/>
        <v>2</v>
      </c>
      <c r="M13" s="218">
        <f t="shared" si="0"/>
        <v>0</v>
      </c>
      <c r="N13" s="218">
        <f t="shared" si="0"/>
        <v>0</v>
      </c>
      <c r="O13" s="218">
        <f t="shared" si="0"/>
        <v>1</v>
      </c>
      <c r="P13" s="218">
        <f t="shared" si="0"/>
        <v>-3</v>
      </c>
      <c r="Q13" s="218">
        <f t="shared" si="0"/>
        <v>-1</v>
      </c>
      <c r="R13" s="218">
        <f t="shared" si="0"/>
        <v>-1</v>
      </c>
      <c r="S13" s="218">
        <f t="shared" si="0"/>
        <v>1</v>
      </c>
      <c r="T13" s="218">
        <f t="shared" si="0"/>
        <v>1</v>
      </c>
      <c r="U13" s="218">
        <f t="shared" si="0"/>
        <v>0</v>
      </c>
      <c r="V13" s="218">
        <f t="shared" si="0"/>
        <v>-1</v>
      </c>
      <c r="W13" s="149">
        <f t="shared" si="0"/>
        <v>-1</v>
      </c>
      <c r="X13" s="150">
        <f>X11-X12</f>
        <v>-4</v>
      </c>
      <c r="Y13" s="26">
        <f t="shared" si="0"/>
        <v>-1</v>
      </c>
      <c r="Z13" s="1"/>
      <c r="AA13" s="1"/>
    </row>
    <row r="14" spans="1:27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228"/>
      <c r="T14" s="1"/>
      <c r="U14" s="1"/>
      <c r="V14" s="1"/>
      <c r="W14" s="1"/>
      <c r="X14" s="1"/>
      <c r="Y14" s="1"/>
      <c r="Z14" s="1"/>
      <c r="AA14" s="1"/>
    </row>
    <row r="15" spans="1:27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>
      <c r="A18" s="3" t="s">
        <v>67</v>
      </c>
      <c r="B18" s="3" t="s">
        <v>169</v>
      </c>
      <c r="C18" s="3"/>
      <c r="D18" s="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>
      <c r="A19" s="3" t="s">
        <v>26</v>
      </c>
      <c r="B19" s="3" t="s">
        <v>170</v>
      </c>
      <c r="C19" s="3"/>
      <c r="D19" s="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>
      <c r="A20" s="3"/>
      <c r="B20" s="3"/>
      <c r="C20" s="3"/>
      <c r="D20" s="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</sheetData>
  <sheetProtection/>
  <mergeCells count="19">
    <mergeCell ref="V1:Y1"/>
    <mergeCell ref="V9:W9"/>
    <mergeCell ref="H9:I9"/>
    <mergeCell ref="J9:K9"/>
    <mergeCell ref="L9:M9"/>
    <mergeCell ref="T9:U9"/>
    <mergeCell ref="N9:O9"/>
    <mergeCell ref="P9:Q9"/>
    <mergeCell ref="R9:S9"/>
    <mergeCell ref="A3:Y3"/>
    <mergeCell ref="A4:Y4"/>
    <mergeCell ref="A8:A10"/>
    <mergeCell ref="A5:X5"/>
    <mergeCell ref="A6:X6"/>
    <mergeCell ref="B8:W8"/>
    <mergeCell ref="X8:Y9"/>
    <mergeCell ref="B9:C9"/>
    <mergeCell ref="D9:E9"/>
    <mergeCell ref="F9:G9"/>
  </mergeCells>
  <printOptions horizontalCentered="1"/>
  <pageMargins left="0" right="0" top="0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DNA7 X86</cp:lastModifiedBy>
  <cp:lastPrinted>2019-09-24T06:37:41Z</cp:lastPrinted>
  <dcterms:created xsi:type="dcterms:W3CDTF">1996-10-08T23:32:33Z</dcterms:created>
  <dcterms:modified xsi:type="dcterms:W3CDTF">2020-07-26T15:13:45Z</dcterms:modified>
  <cp:category/>
  <cp:version/>
  <cp:contentType/>
  <cp:contentStatus/>
</cp:coreProperties>
</file>